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dec-app-03\PDF\DEPT_ESTUDIOS_ECONO\BALANZA_PAGOS\Año 2025\Primer trimestre\Cuadros Excel\"/>
    </mc:Choice>
  </mc:AlternateContent>
  <bookViews>
    <workbookView xWindow="0" yWindow="0" windowWidth="21600" windowHeight="9735" tabRatio="781"/>
  </bookViews>
  <sheets>
    <sheet name="Cuadro 3 RCN" sheetId="57" r:id="rId1"/>
  </sheets>
  <definedNames>
    <definedName name="_xlnm.Print_Area" localSheetId="0">'Cuadro 3 RCN'!$A$1:$N$112</definedName>
    <definedName name="_xlnm.Print_Titles" localSheetId="0">'Cuadro 3 RCN'!$8:$13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04" i="57" l="1"/>
  <c r="C104" i="57"/>
  <c r="H103" i="57"/>
  <c r="C103" i="57"/>
  <c r="H102" i="57"/>
  <c r="C102" i="57"/>
  <c r="H101" i="57"/>
  <c r="C101" i="57"/>
  <c r="H100" i="57"/>
  <c r="C100" i="57"/>
  <c r="M99" i="57"/>
  <c r="M93" i="57" s="1"/>
  <c r="M80" i="57" s="1"/>
  <c r="M78" i="57" s="1"/>
  <c r="L99" i="57"/>
  <c r="L93" i="57" s="1"/>
  <c r="L80" i="57" s="1"/>
  <c r="L78" i="57" s="1"/>
  <c r="K99" i="57"/>
  <c r="J99" i="57"/>
  <c r="I99" i="57"/>
  <c r="H99" i="57"/>
  <c r="G99" i="57"/>
  <c r="F99" i="57"/>
  <c r="E99" i="57"/>
  <c r="D99" i="57"/>
  <c r="C99" i="57"/>
  <c r="H98" i="57"/>
  <c r="C98" i="57"/>
  <c r="C94" i="57" s="1"/>
  <c r="C93" i="57" s="1"/>
  <c r="H97" i="57"/>
  <c r="H94" i="57" s="1"/>
  <c r="C97" i="57"/>
  <c r="H96" i="57"/>
  <c r="C96" i="57"/>
  <c r="H95" i="57"/>
  <c r="C95" i="57"/>
  <c r="M94" i="57"/>
  <c r="L94" i="57"/>
  <c r="K94" i="57"/>
  <c r="J94" i="57"/>
  <c r="J93" i="57" s="1"/>
  <c r="I94" i="57"/>
  <c r="G94" i="57"/>
  <c r="G93" i="57" s="1"/>
  <c r="F94" i="57"/>
  <c r="E94" i="57"/>
  <c r="D94" i="57"/>
  <c r="I93" i="57"/>
  <c r="F93" i="57"/>
  <c r="E93" i="57"/>
  <c r="D93" i="57"/>
  <c r="H92" i="57"/>
  <c r="C92" i="57"/>
  <c r="C90" i="57" s="1"/>
  <c r="H91" i="57"/>
  <c r="C91" i="57"/>
  <c r="M90" i="57"/>
  <c r="L90" i="57"/>
  <c r="K90" i="57"/>
  <c r="J90" i="57"/>
  <c r="I90" i="57"/>
  <c r="H90" i="57"/>
  <c r="G90" i="57"/>
  <c r="F90" i="57"/>
  <c r="E90" i="57"/>
  <c r="D90" i="57"/>
  <c r="H89" i="57"/>
  <c r="C89" i="57"/>
  <c r="H88" i="57"/>
  <c r="C88" i="57"/>
  <c r="H87" i="57"/>
  <c r="H86" i="57" s="1"/>
  <c r="C87" i="57"/>
  <c r="C86" i="57" s="1"/>
  <c r="M86" i="57"/>
  <c r="L86" i="57"/>
  <c r="K86" i="57"/>
  <c r="J86" i="57"/>
  <c r="I86" i="57"/>
  <c r="G86" i="57"/>
  <c r="F86" i="57"/>
  <c r="E86" i="57"/>
  <c r="D86" i="57"/>
  <c r="D81" i="57" s="1"/>
  <c r="D80" i="57" s="1"/>
  <c r="D78" i="57" s="1"/>
  <c r="H85" i="57"/>
  <c r="H82" i="57" s="1"/>
  <c r="H81" i="57" s="1"/>
  <c r="C85" i="57"/>
  <c r="H84" i="57"/>
  <c r="C84" i="57"/>
  <c r="H83" i="57"/>
  <c r="C83" i="57"/>
  <c r="M82" i="57"/>
  <c r="L82" i="57"/>
  <c r="K82" i="57"/>
  <c r="J82" i="57"/>
  <c r="J81" i="57" s="1"/>
  <c r="J80" i="57" s="1"/>
  <c r="J78" i="57" s="1"/>
  <c r="I82" i="57"/>
  <c r="G82" i="57"/>
  <c r="G81" i="57" s="1"/>
  <c r="G80" i="57" s="1"/>
  <c r="G78" i="57" s="1"/>
  <c r="F82" i="57"/>
  <c r="E82" i="57"/>
  <c r="D82" i="57"/>
  <c r="C82" i="57"/>
  <c r="M81" i="57"/>
  <c r="L81" i="57"/>
  <c r="K81" i="57"/>
  <c r="I81" i="57"/>
  <c r="I80" i="57" s="1"/>
  <c r="I78" i="57" s="1"/>
  <c r="F81" i="57"/>
  <c r="E81" i="57"/>
  <c r="E80" i="57"/>
  <c r="E78" i="57" s="1"/>
  <c r="H79" i="57"/>
  <c r="C79" i="57"/>
  <c r="H77" i="57"/>
  <c r="C77" i="57"/>
  <c r="H76" i="57"/>
  <c r="C76" i="57"/>
  <c r="H75" i="57"/>
  <c r="C75" i="57"/>
  <c r="H74" i="57"/>
  <c r="H73" i="57" s="1"/>
  <c r="C74" i="57"/>
  <c r="C73" i="57" s="1"/>
  <c r="M73" i="57"/>
  <c r="L73" i="57"/>
  <c r="K73" i="57"/>
  <c r="J73" i="57"/>
  <c r="I73" i="57"/>
  <c r="G73" i="57"/>
  <c r="F73" i="57"/>
  <c r="E73" i="57"/>
  <c r="D73" i="57"/>
  <c r="H72" i="57"/>
  <c r="C72" i="57"/>
  <c r="H71" i="57"/>
  <c r="H69" i="57" s="1"/>
  <c r="H67" i="57" s="1"/>
  <c r="C71" i="57"/>
  <c r="H70" i="57"/>
  <c r="C70" i="57"/>
  <c r="C69" i="57" s="1"/>
  <c r="C67" i="57" s="1"/>
  <c r="M69" i="57"/>
  <c r="M67" i="57" s="1"/>
  <c r="L69" i="57"/>
  <c r="K69" i="57"/>
  <c r="J69" i="57"/>
  <c r="I69" i="57"/>
  <c r="G69" i="57"/>
  <c r="F69" i="57"/>
  <c r="F67" i="57" s="1"/>
  <c r="F59" i="57" s="1"/>
  <c r="E69" i="57"/>
  <c r="E67" i="57" s="1"/>
  <c r="E59" i="57" s="1"/>
  <c r="D69" i="57"/>
  <c r="H68" i="57"/>
  <c r="C68" i="57"/>
  <c r="L67" i="57"/>
  <c r="K67" i="57"/>
  <c r="J67" i="57"/>
  <c r="J59" i="57" s="1"/>
  <c r="I67" i="57"/>
  <c r="G67" i="57"/>
  <c r="D67" i="57"/>
  <c r="H65" i="57"/>
  <c r="C65" i="57"/>
  <c r="H64" i="57"/>
  <c r="C64" i="57"/>
  <c r="H63" i="57"/>
  <c r="H62" i="57" s="1"/>
  <c r="H60" i="57" s="1"/>
  <c r="H59" i="57" s="1"/>
  <c r="C63" i="57"/>
  <c r="M62" i="57"/>
  <c r="L62" i="57"/>
  <c r="L60" i="57" s="1"/>
  <c r="K62" i="57"/>
  <c r="K60" i="57" s="1"/>
  <c r="K59" i="57" s="1"/>
  <c r="J62" i="57"/>
  <c r="I62" i="57"/>
  <c r="G62" i="57"/>
  <c r="G60" i="57" s="1"/>
  <c r="G59" i="57" s="1"/>
  <c r="F62" i="57"/>
  <c r="E62" i="57"/>
  <c r="D62" i="57"/>
  <c r="C62" i="57"/>
  <c r="H61" i="57"/>
  <c r="C61" i="57"/>
  <c r="C60" i="57" s="1"/>
  <c r="M60" i="57"/>
  <c r="J60" i="57"/>
  <c r="I60" i="57"/>
  <c r="I59" i="57" s="1"/>
  <c r="F60" i="57"/>
  <c r="E60" i="57"/>
  <c r="D60" i="57"/>
  <c r="D59" i="57" s="1"/>
  <c r="H58" i="57"/>
  <c r="C58" i="57"/>
  <c r="H57" i="57"/>
  <c r="C57" i="57"/>
  <c r="H56" i="57"/>
  <c r="C56" i="57"/>
  <c r="H55" i="57"/>
  <c r="C55" i="57"/>
  <c r="H54" i="57"/>
  <c r="C54" i="57"/>
  <c r="H53" i="57"/>
  <c r="C53" i="57"/>
  <c r="H52" i="57"/>
  <c r="C52" i="57"/>
  <c r="H51" i="57"/>
  <c r="H47" i="57" s="1"/>
  <c r="C51" i="57"/>
  <c r="H50" i="57"/>
  <c r="C50" i="57"/>
  <c r="H49" i="57"/>
  <c r="C49" i="57"/>
  <c r="C47" i="57" s="1"/>
  <c r="H48" i="57"/>
  <c r="C48" i="57"/>
  <c r="M47" i="57"/>
  <c r="L47" i="57"/>
  <c r="K47" i="57"/>
  <c r="K34" i="57" s="1"/>
  <c r="J47" i="57"/>
  <c r="J22" i="57" s="1"/>
  <c r="J19" i="57" s="1"/>
  <c r="J16" i="57" s="1"/>
  <c r="I47" i="57"/>
  <c r="I22" i="57" s="1"/>
  <c r="I19" i="57" s="1"/>
  <c r="I16" i="57" s="1"/>
  <c r="G47" i="57"/>
  <c r="F47" i="57"/>
  <c r="E47" i="57"/>
  <c r="D47" i="57"/>
  <c r="H46" i="57"/>
  <c r="C46" i="57"/>
  <c r="H45" i="57"/>
  <c r="C45" i="57"/>
  <c r="H44" i="57"/>
  <c r="C44" i="57"/>
  <c r="H43" i="57"/>
  <c r="C43" i="57"/>
  <c r="H42" i="57"/>
  <c r="C42" i="57"/>
  <c r="H41" i="57"/>
  <c r="C41" i="57"/>
  <c r="H40" i="57"/>
  <c r="C40" i="57"/>
  <c r="H39" i="57"/>
  <c r="C39" i="57"/>
  <c r="H38" i="57"/>
  <c r="H35" i="57" s="1"/>
  <c r="C38" i="57"/>
  <c r="H37" i="57"/>
  <c r="C37" i="57"/>
  <c r="H36" i="57"/>
  <c r="C36" i="57"/>
  <c r="C35" i="57" s="1"/>
  <c r="M35" i="57"/>
  <c r="M34" i="57" s="1"/>
  <c r="L35" i="57"/>
  <c r="K35" i="57"/>
  <c r="J35" i="57"/>
  <c r="J34" i="57" s="1"/>
  <c r="I35" i="57"/>
  <c r="I34" i="57" s="1"/>
  <c r="G35" i="57"/>
  <c r="G34" i="57" s="1"/>
  <c r="F35" i="57"/>
  <c r="F34" i="57" s="1"/>
  <c r="E35" i="57"/>
  <c r="D35" i="57"/>
  <c r="L34" i="57"/>
  <c r="E34" i="57"/>
  <c r="D34" i="57"/>
  <c r="H33" i="57"/>
  <c r="C33" i="57"/>
  <c r="H32" i="57"/>
  <c r="C32" i="57"/>
  <c r="H31" i="57"/>
  <c r="C31" i="57"/>
  <c r="H30" i="57"/>
  <c r="H29" i="57" s="1"/>
  <c r="C30" i="57"/>
  <c r="C29" i="57" s="1"/>
  <c r="M29" i="57"/>
  <c r="M22" i="57" s="1"/>
  <c r="L29" i="57"/>
  <c r="L22" i="57" s="1"/>
  <c r="L19" i="57" s="1"/>
  <c r="L16" i="57" s="1"/>
  <c r="K29" i="57"/>
  <c r="K22" i="57" s="1"/>
  <c r="K19" i="57" s="1"/>
  <c r="K16" i="57" s="1"/>
  <c r="J29" i="57"/>
  <c r="I29" i="57"/>
  <c r="G29" i="57"/>
  <c r="G22" i="57" s="1"/>
  <c r="G19" i="57" s="1"/>
  <c r="G16" i="57" s="1"/>
  <c r="F29" i="57"/>
  <c r="E29" i="57"/>
  <c r="D29" i="57"/>
  <c r="H28" i="57"/>
  <c r="C28" i="57"/>
  <c r="H27" i="57"/>
  <c r="H24" i="57" s="1"/>
  <c r="C27" i="57"/>
  <c r="H26" i="57"/>
  <c r="C26" i="57"/>
  <c r="H25" i="57"/>
  <c r="C25" i="57"/>
  <c r="C24" i="57" s="1"/>
  <c r="M24" i="57"/>
  <c r="M21" i="57" s="1"/>
  <c r="L24" i="57"/>
  <c r="K24" i="57"/>
  <c r="J24" i="57"/>
  <c r="J21" i="57" s="1"/>
  <c r="I24" i="57"/>
  <c r="I21" i="57" s="1"/>
  <c r="G24" i="57"/>
  <c r="G23" i="57" s="1"/>
  <c r="F24" i="57"/>
  <c r="F21" i="57" s="1"/>
  <c r="E24" i="57"/>
  <c r="D24" i="57"/>
  <c r="F23" i="57"/>
  <c r="E23" i="57"/>
  <c r="D23" i="57"/>
  <c r="F22" i="57"/>
  <c r="F19" i="57" s="1"/>
  <c r="F16" i="57" s="1"/>
  <c r="E22" i="57"/>
  <c r="E19" i="57" s="1"/>
  <c r="E16" i="57" s="1"/>
  <c r="D22" i="57"/>
  <c r="D19" i="57" s="1"/>
  <c r="D16" i="57" s="1"/>
  <c r="L21" i="57"/>
  <c r="L20" i="57" s="1"/>
  <c r="K21" i="57"/>
  <c r="K18" i="57" s="1"/>
  <c r="E21" i="57"/>
  <c r="E20" i="57" s="1"/>
  <c r="D21" i="57"/>
  <c r="D20" i="57" s="1"/>
  <c r="H93" i="57" l="1"/>
  <c r="H80" i="57" s="1"/>
  <c r="H78" i="57" s="1"/>
  <c r="K80" i="57"/>
  <c r="K78" i="57" s="1"/>
  <c r="K93" i="57"/>
  <c r="F80" i="57"/>
  <c r="F78" i="57" s="1"/>
  <c r="L59" i="57"/>
  <c r="L18" i="57"/>
  <c r="C23" i="57"/>
  <c r="C21" i="57"/>
  <c r="C59" i="57"/>
  <c r="M59" i="57"/>
  <c r="M20" i="57"/>
  <c r="M18" i="57"/>
  <c r="M19" i="57"/>
  <c r="M16" i="57" s="1"/>
  <c r="C34" i="57"/>
  <c r="H23" i="57"/>
  <c r="H21" i="57"/>
  <c r="F18" i="57"/>
  <c r="F20" i="57"/>
  <c r="C22" i="57"/>
  <c r="C19" i="57" s="1"/>
  <c r="C16" i="57" s="1"/>
  <c r="H22" i="57"/>
  <c r="H19" i="57" s="1"/>
  <c r="H16" i="57" s="1"/>
  <c r="H34" i="57"/>
  <c r="I18" i="57"/>
  <c r="I20" i="57"/>
  <c r="C81" i="57"/>
  <c r="C80" i="57" s="1"/>
  <c r="C78" i="57" s="1"/>
  <c r="J20" i="57"/>
  <c r="J18" i="57"/>
  <c r="K15" i="57"/>
  <c r="K14" i="57"/>
  <c r="K17" i="57"/>
  <c r="D18" i="57"/>
  <c r="I23" i="57"/>
  <c r="E18" i="57"/>
  <c r="J23" i="57"/>
  <c r="K23" i="57"/>
  <c r="G21" i="57"/>
  <c r="L23" i="57"/>
  <c r="M23" i="57"/>
  <c r="K20" i="57"/>
  <c r="K105" i="57" l="1"/>
  <c r="J17" i="57"/>
  <c r="J14" i="57"/>
  <c r="J105" i="57" s="1"/>
  <c r="J15" i="57"/>
  <c r="G18" i="57"/>
  <c r="G20" i="57"/>
  <c r="M17" i="57"/>
  <c r="M15" i="57"/>
  <c r="M14" i="57"/>
  <c r="M105" i="57" s="1"/>
  <c r="I17" i="57"/>
  <c r="I14" i="57"/>
  <c r="I105" i="57" s="1"/>
  <c r="I15" i="57"/>
  <c r="E14" i="57"/>
  <c r="E105" i="57" s="1"/>
  <c r="E15" i="57"/>
  <c r="E17" i="57"/>
  <c r="C20" i="57"/>
  <c r="C18" i="57"/>
  <c r="D14" i="57"/>
  <c r="D105" i="57" s="1"/>
  <c r="D15" i="57"/>
  <c r="D17" i="57"/>
  <c r="F15" i="57"/>
  <c r="F14" i="57"/>
  <c r="F105" i="57" s="1"/>
  <c r="F17" i="57"/>
  <c r="L17" i="57"/>
  <c r="L15" i="57"/>
  <c r="L14" i="57"/>
  <c r="L105" i="57" s="1"/>
  <c r="H18" i="57"/>
  <c r="H20" i="57"/>
  <c r="C17" i="57" l="1"/>
  <c r="C15" i="57"/>
  <c r="C14" i="57" s="1"/>
  <c r="C105" i="57" s="1"/>
  <c r="G14" i="57"/>
  <c r="G105" i="57" s="1"/>
  <c r="G17" i="57"/>
  <c r="G15" i="57"/>
  <c r="H15" i="57"/>
  <c r="H17" i="57"/>
  <c r="H14" i="57"/>
  <c r="H105" i="57" s="1"/>
</calcChain>
</file>

<file path=xl/sharedStrings.xml><?xml version="1.0" encoding="utf-8"?>
<sst xmlns="http://schemas.openxmlformats.org/spreadsheetml/2006/main" count="130" uniqueCount="96">
  <si>
    <t>Cuadro 3. RESUMEN DE LOS COMPONENTES NORMALIZADOS DE LA BALANZA DE PAGOS</t>
  </si>
  <si>
    <t>Resumen de los componentes normalizados</t>
  </si>
  <si>
    <t>Partida</t>
  </si>
  <si>
    <t>Total</t>
  </si>
  <si>
    <t>Trimestre</t>
  </si>
  <si>
    <t>Primer</t>
  </si>
  <si>
    <t>Segundo</t>
  </si>
  <si>
    <t>Tercer</t>
  </si>
  <si>
    <t>Cuarto</t>
  </si>
  <si>
    <t>(P) Cifras preliminares.</t>
  </si>
  <si>
    <t>(E) Cifras estimadas.</t>
  </si>
  <si>
    <t>República de Panamá</t>
  </si>
  <si>
    <t>CONTRALORÍA GENERAL DE LA REPÚBLICA</t>
  </si>
  <si>
    <t>Instituto Nacional de Estadística y Censo</t>
  </si>
  <si>
    <t>n.i.o.p. No incluida en otra partida.</t>
  </si>
  <si>
    <t xml:space="preserve"> I.   Cuenta corriente</t>
  </si>
  <si>
    <t xml:space="preserve">      Exportación de bienes, servicios, renta y transferencias corrientes</t>
  </si>
  <si>
    <t xml:space="preserve">      Importación de bienes, servicios, renta y transferencias corrientes</t>
  </si>
  <si>
    <t xml:space="preserve">      Bienes, servicios y renta (netos)</t>
  </si>
  <si>
    <t xml:space="preserve">      Exportación de bienes, servicios y renta</t>
  </si>
  <si>
    <t xml:space="preserve">      Importación de bienes, servicios y renta</t>
  </si>
  <si>
    <t xml:space="preserve">      Bienes y servicios (netos)</t>
  </si>
  <si>
    <t xml:space="preserve">      Exportación de bienes y servicios</t>
  </si>
  <si>
    <t xml:space="preserve">      Importación de bienes y servicios</t>
  </si>
  <si>
    <t xml:space="preserve">      A.  Bienes (netos)</t>
  </si>
  <si>
    <t xml:space="preserve">                Bienes (crédito)</t>
  </si>
  <si>
    <t xml:space="preserve">                1.  Mercancías  generales</t>
  </si>
  <si>
    <t xml:space="preserve">                2.  Bienes para transformación</t>
  </si>
  <si>
    <t xml:space="preserve">                3.  Reparaciones de bienes</t>
  </si>
  <si>
    <t xml:space="preserve">                4.  Bienes adquiridos en puertos por medios de transporte</t>
  </si>
  <si>
    <t xml:space="preserve">                Bienes (débito)</t>
  </si>
  <si>
    <t xml:space="preserve">      B.  Servicios (netos)</t>
  </si>
  <si>
    <t xml:space="preserve">                Servicios (crédito)</t>
  </si>
  <si>
    <t xml:space="preserve">                1.  Transportes</t>
  </si>
  <si>
    <t xml:space="preserve">                2.  Viajes</t>
  </si>
  <si>
    <t xml:space="preserve">                3.  Servicios de comunicaciones</t>
  </si>
  <si>
    <t xml:space="preserve">                4.  Servicios de construcción</t>
  </si>
  <si>
    <t xml:space="preserve">                5.  Servicios de seguros</t>
  </si>
  <si>
    <t xml:space="preserve">                6.  Servicios financieros</t>
  </si>
  <si>
    <t xml:space="preserve">                7.  Servicios de informática y de información</t>
  </si>
  <si>
    <t xml:space="preserve">                8.  Regalías y derechos de licencia</t>
  </si>
  <si>
    <t xml:space="preserve">                9.  Otros servicios empresariales</t>
  </si>
  <si>
    <t xml:space="preserve">              10.  Servicios culturales, personales y recreativos</t>
  </si>
  <si>
    <t xml:space="preserve">              11.  Servicios del Gobierno, n.i.o.p.</t>
  </si>
  <si>
    <t xml:space="preserve">                Servicios (débito)</t>
  </si>
  <si>
    <t xml:space="preserve">      C.  Renta (neta)</t>
  </si>
  <si>
    <t xml:space="preserve">                Renta (crédito)</t>
  </si>
  <si>
    <t xml:space="preserve">                1.  Remuneración de empleados</t>
  </si>
  <si>
    <t xml:space="preserve">                2.  Renta de la inversión</t>
  </si>
  <si>
    <t xml:space="preserve">                     2.1   Inversión directa</t>
  </si>
  <si>
    <t xml:space="preserve">                     2.2   Inversión de cartera</t>
  </si>
  <si>
    <t xml:space="preserve">                     2.3   Otra inversión</t>
  </si>
  <si>
    <t xml:space="preserve">                Renta (débito)</t>
  </si>
  <si>
    <t xml:space="preserve">      D.  Transferencias corrientes (netas)</t>
  </si>
  <si>
    <t xml:space="preserve">               Transferencias corrientes (crédito)</t>
  </si>
  <si>
    <t xml:space="preserve">               Transferencias corrientes (débito)</t>
  </si>
  <si>
    <t xml:space="preserve">                1.  Gobierno general</t>
  </si>
  <si>
    <t xml:space="preserve">                2.  Otros sectores</t>
  </si>
  <si>
    <t xml:space="preserve"> II.   Cuenta de capital y financiera</t>
  </si>
  <si>
    <t xml:space="preserve">       A.  Cuenta de capital</t>
  </si>
  <si>
    <t xml:space="preserve">       B.  Cuenta financiera</t>
  </si>
  <si>
    <t xml:space="preserve">             1.  Inversión directa</t>
  </si>
  <si>
    <t xml:space="preserve">                 1.1  En el extranjero</t>
  </si>
  <si>
    <t xml:space="preserve">                       1.1.1  Acciones y participaciones de capital</t>
  </si>
  <si>
    <t xml:space="preserve">                       1.1.2   Utilidades reinvertidas</t>
  </si>
  <si>
    <t xml:space="preserve">                       1.1.3   Otro capital</t>
  </si>
  <si>
    <t xml:space="preserve">                 1.2  En la economía declarante</t>
  </si>
  <si>
    <t xml:space="preserve">                       1.2.1  Acciones y participaciones de capital</t>
  </si>
  <si>
    <t xml:space="preserve">                       1.2.2   Utilidades reinvertidas</t>
  </si>
  <si>
    <t xml:space="preserve">                       1.2.3   Otro capital</t>
  </si>
  <si>
    <t xml:space="preserve">             2.  Inversión de cartera</t>
  </si>
  <si>
    <t xml:space="preserve">                  2.1   Activos</t>
  </si>
  <si>
    <t xml:space="preserve">                  2.2   Pasivos</t>
  </si>
  <si>
    <t xml:space="preserve">             3.  Otra inversión</t>
  </si>
  <si>
    <t xml:space="preserve">                   3.1  Activos</t>
  </si>
  <si>
    <t xml:space="preserve">                          3.1.1  Créditos comerciales</t>
  </si>
  <si>
    <t xml:space="preserve">                          3.1.2  Préstamos</t>
  </si>
  <si>
    <t xml:space="preserve">                          3.1.3  Moneda y depósitos</t>
  </si>
  <si>
    <t xml:space="preserve">                          3.1.4  Otros activos</t>
  </si>
  <si>
    <t xml:space="preserve">                   3.2  Pasivos</t>
  </si>
  <si>
    <t xml:space="preserve">                          3.2.1  Créditos comerciales</t>
  </si>
  <si>
    <t xml:space="preserve">                          3.2.2  Préstamos</t>
  </si>
  <si>
    <t xml:space="preserve">                          3.2.3  Moneda y depósitos</t>
  </si>
  <si>
    <t xml:space="preserve">                          3.2.4  Otros pasivos</t>
  </si>
  <si>
    <t xml:space="preserve">             4.  Activos de reserva</t>
  </si>
  <si>
    <t>III.    Errores y omisiones netos</t>
  </si>
  <si>
    <t>Línea núm.</t>
  </si>
  <si>
    <t>(En millones de balboas)</t>
  </si>
  <si>
    <t>0.0 Cuando la cantidad es menor a la unidad o fracción decimal adoptada, para la expresión del dato.</t>
  </si>
  <si>
    <t>Primer trimestre</t>
  </si>
  <si>
    <t>2023 (P)</t>
  </si>
  <si>
    <t xml:space="preserve">      C.  Renta (neta): (Continuación)</t>
  </si>
  <si>
    <t>DE PANAMÁ, SEGÚN PARTIDA: AÑOS 2023-24 Y PRIMER TRIMESTRE 2025</t>
  </si>
  <si>
    <t>2025 (E)</t>
  </si>
  <si>
    <t>2024 (P)</t>
  </si>
  <si>
    <t>NOTA: De existir diferencia entre el total y los parciales se debe al redondeo.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</si>
</sst>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"/>
  </numFmts>
  <fonts count="10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b/>
      <u/>
      <sz val="10"/>
      <name val="Arial"/>
      <family val="2"/>
    </font>
    <font>
      <u/>
      <sz val="10"/>
      <name val="Arial"/>
      <family val="2"/>
    </font>
    <font>
      <b/>
      <sz val="10"/>
      <color theme="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F243E"/>
        <bgColor indexed="64"/>
      </patternFill>
    </fill>
  </fills>
  <borders count="22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 style="thin">
        <color theme="0"/>
      </right>
      <top/>
      <bottom/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</borders>
  <cellStyleXfs count="2">
    <xf numFmtId="0" fontId="0" fillId="0" borderId="0"/>
    <xf numFmtId="0" fontId="6" fillId="0" borderId="0"/>
  </cellStyleXfs>
  <cellXfs count="60">
    <xf numFmtId="0" fontId="0" fillId="0" borderId="0" xfId="0"/>
    <xf numFmtId="0" fontId="3" fillId="2" borderId="1" xfId="0" applyNumberFormat="1" applyFont="1" applyFill="1" applyBorder="1"/>
    <xf numFmtId="0" fontId="3" fillId="2" borderId="5" xfId="0" applyNumberFormat="1" applyFont="1" applyFill="1" applyBorder="1"/>
    <xf numFmtId="0" fontId="3" fillId="2" borderId="2" xfId="0" applyNumberFormat="1" applyFont="1" applyFill="1" applyBorder="1" applyAlignment="1" applyProtection="1">
      <alignment horizontal="left"/>
    </xf>
    <xf numFmtId="164" fontId="3" fillId="3" borderId="2" xfId="0" applyNumberFormat="1" applyFont="1" applyFill="1" applyBorder="1" applyAlignment="1" applyProtection="1">
      <alignment horizontal="right"/>
    </xf>
    <xf numFmtId="164" fontId="4" fillId="3" borderId="2" xfId="0" applyNumberFormat="1" applyFont="1" applyFill="1" applyBorder="1" applyAlignment="1" applyProtection="1">
      <alignment horizontal="right"/>
    </xf>
    <xf numFmtId="0" fontId="3" fillId="2" borderId="2" xfId="0" quotePrefix="1" applyNumberFormat="1" applyFont="1" applyFill="1" applyBorder="1" applyAlignment="1" applyProtection="1">
      <alignment horizontal="left"/>
    </xf>
    <xf numFmtId="164" fontId="7" fillId="3" borderId="2" xfId="0" applyNumberFormat="1" applyFont="1" applyFill="1" applyBorder="1" applyAlignment="1" applyProtection="1">
      <alignment horizontal="right"/>
    </xf>
    <xf numFmtId="0" fontId="3" fillId="2" borderId="4" xfId="0" applyNumberFormat="1" applyFont="1" applyFill="1" applyBorder="1"/>
    <xf numFmtId="0" fontId="3" fillId="2" borderId="6" xfId="0" applyNumberFormat="1" applyFont="1" applyFill="1" applyBorder="1"/>
    <xf numFmtId="0" fontId="3" fillId="2" borderId="3" xfId="0" applyNumberFormat="1" applyFont="1" applyFill="1" applyBorder="1"/>
    <xf numFmtId="0" fontId="3" fillId="2" borderId="0" xfId="0" applyNumberFormat="1" applyFont="1" applyFill="1"/>
    <xf numFmtId="0" fontId="1" fillId="0" borderId="0" xfId="0" applyNumberFormat="1" applyFont="1" applyBorder="1" applyAlignment="1"/>
    <xf numFmtId="0" fontId="2" fillId="0" borderId="0" xfId="0" applyNumberFormat="1" applyFont="1" applyBorder="1" applyAlignment="1"/>
    <xf numFmtId="0" fontId="2" fillId="0" borderId="0" xfId="0" applyNumberFormat="1" applyFont="1" applyBorder="1" applyAlignment="1">
      <alignment horizontal="right"/>
    </xf>
    <xf numFmtId="0" fontId="4" fillId="2" borderId="0" xfId="0" applyNumberFormat="1" applyFont="1" applyFill="1"/>
    <xf numFmtId="0" fontId="3" fillId="0" borderId="0" xfId="0" applyNumberFormat="1" applyFont="1" applyFill="1" applyAlignment="1"/>
    <xf numFmtId="0" fontId="3" fillId="2" borderId="0" xfId="0" applyNumberFormat="1" applyFont="1" applyFill="1" applyBorder="1"/>
    <xf numFmtId="0" fontId="4" fillId="3" borderId="0" xfId="0" applyNumberFormat="1" applyFont="1" applyFill="1" applyBorder="1" applyAlignment="1" applyProtection="1">
      <alignment horizontal="right"/>
    </xf>
    <xf numFmtId="0" fontId="5" fillId="0" borderId="0" xfId="0" applyNumberFormat="1" applyFont="1" applyFill="1"/>
    <xf numFmtId="0" fontId="1" fillId="0" borderId="0" xfId="0" applyNumberFormat="1" applyFont="1"/>
    <xf numFmtId="0" fontId="3" fillId="2" borderId="0" xfId="0" applyNumberFormat="1" applyFont="1" applyFill="1" applyBorder="1" applyAlignment="1" applyProtection="1">
      <alignment horizontal="right"/>
    </xf>
    <xf numFmtId="0" fontId="8" fillId="2" borderId="0" xfId="0" applyNumberFormat="1" applyFont="1" applyFill="1" applyBorder="1" applyAlignment="1" applyProtection="1">
      <alignment horizontal="right"/>
    </xf>
    <xf numFmtId="0" fontId="4" fillId="2" borderId="0" xfId="0" applyNumberFormat="1" applyFont="1" applyFill="1" applyBorder="1" applyAlignment="1" applyProtection="1">
      <alignment horizontal="right"/>
    </xf>
    <xf numFmtId="0" fontId="3" fillId="2" borderId="0" xfId="0" applyNumberFormat="1" applyFont="1" applyFill="1" applyBorder="1" applyAlignment="1" applyProtection="1"/>
    <xf numFmtId="0" fontId="3" fillId="3" borderId="6" xfId="0" applyNumberFormat="1" applyFont="1" applyFill="1" applyBorder="1" applyAlignment="1" applyProtection="1"/>
    <xf numFmtId="0" fontId="3" fillId="3" borderId="0" xfId="0" applyNumberFormat="1" applyFont="1" applyFill="1" applyBorder="1" applyAlignment="1" applyProtection="1"/>
    <xf numFmtId="0" fontId="3" fillId="2" borderId="2" xfId="0" applyNumberFormat="1" applyFont="1" applyFill="1" applyBorder="1" applyAlignment="1" applyProtection="1">
      <alignment horizontal="left" indent="1"/>
    </xf>
    <xf numFmtId="0" fontId="5" fillId="3" borderId="2" xfId="0" applyNumberFormat="1" applyFont="1" applyFill="1" applyBorder="1" applyAlignment="1"/>
    <xf numFmtId="0" fontId="3" fillId="2" borderId="2" xfId="0" applyNumberFormat="1" applyFont="1" applyFill="1" applyBorder="1" applyAlignment="1"/>
    <xf numFmtId="0" fontId="9" fillId="4" borderId="10" xfId="0" applyNumberFormat="1" applyFont="1" applyFill="1" applyBorder="1" applyAlignment="1" applyProtection="1">
      <alignment vertical="center"/>
    </xf>
    <xf numFmtId="0" fontId="9" fillId="4" borderId="11" xfId="0" applyNumberFormat="1" applyFont="1" applyFill="1" applyBorder="1" applyAlignment="1" applyProtection="1">
      <alignment vertical="center"/>
    </xf>
    <xf numFmtId="0" fontId="9" fillId="4" borderId="0" xfId="0" applyNumberFormat="1" applyFont="1" applyFill="1" applyBorder="1" applyAlignment="1" applyProtection="1">
      <alignment horizontal="center" vertical="center"/>
    </xf>
    <xf numFmtId="0" fontId="9" fillId="4" borderId="17" xfId="0" applyNumberFormat="1" applyFont="1" applyFill="1" applyBorder="1" applyAlignment="1" applyProtection="1">
      <alignment horizontal="center" vertical="center"/>
    </xf>
    <xf numFmtId="0" fontId="9" fillId="4" borderId="12" xfId="0" applyNumberFormat="1" applyFont="1" applyFill="1" applyBorder="1" applyAlignment="1" applyProtection="1">
      <alignment horizontal="center" vertical="center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>
      <alignment horizontal="left" vertical="center" wrapText="1"/>
    </xf>
    <xf numFmtId="0" fontId="9" fillId="4" borderId="8" xfId="0" applyNumberFormat="1" applyFont="1" applyFill="1" applyBorder="1" applyAlignment="1">
      <alignment horizontal="left" vertical="center" wrapText="1"/>
    </xf>
    <xf numFmtId="0" fontId="9" fillId="4" borderId="9" xfId="0" applyNumberFormat="1" applyFont="1" applyFill="1" applyBorder="1" applyAlignment="1">
      <alignment horizontal="left" vertical="center" wrapText="1"/>
    </xf>
    <xf numFmtId="0" fontId="9" fillId="4" borderId="13" xfId="0" applyNumberFormat="1" applyFont="1" applyFill="1" applyBorder="1" applyAlignment="1" applyProtection="1">
      <alignment horizontal="center" vertical="center"/>
    </xf>
    <xf numFmtId="0" fontId="9" fillId="4" borderId="14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 applyProtection="1">
      <alignment horizontal="center" vertical="center"/>
    </xf>
    <xf numFmtId="0" fontId="9" fillId="4" borderId="13" xfId="0" applyNumberFormat="1" applyFont="1" applyFill="1" applyBorder="1" applyAlignment="1">
      <alignment horizontal="right" vertical="center" wrapText="1"/>
    </xf>
    <xf numFmtId="0" fontId="9" fillId="4" borderId="18" xfId="0" applyNumberFormat="1" applyFont="1" applyFill="1" applyBorder="1" applyAlignment="1">
      <alignment horizontal="right" vertical="center" wrapText="1"/>
    </xf>
    <xf numFmtId="0" fontId="9" fillId="4" borderId="15" xfId="0" applyNumberFormat="1" applyFont="1" applyFill="1" applyBorder="1" applyAlignment="1">
      <alignment horizontal="right" vertical="center" wrapText="1"/>
    </xf>
    <xf numFmtId="0" fontId="9" fillId="4" borderId="15" xfId="0" applyNumberFormat="1" applyFont="1" applyFill="1" applyBorder="1" applyAlignment="1" applyProtection="1">
      <alignment horizontal="center" vertical="center"/>
    </xf>
    <xf numFmtId="0" fontId="9" fillId="4" borderId="16" xfId="0" applyNumberFormat="1" applyFont="1" applyFill="1" applyBorder="1" applyAlignment="1" applyProtection="1">
      <alignment horizontal="center" vertical="center"/>
    </xf>
    <xf numFmtId="0" fontId="9" fillId="4" borderId="9" xfId="0" applyNumberFormat="1" applyFont="1" applyFill="1" applyBorder="1" applyAlignment="1" applyProtection="1">
      <alignment horizontal="center" vertical="center"/>
    </xf>
    <xf numFmtId="0" fontId="9" fillId="4" borderId="19" xfId="0" applyNumberFormat="1" applyFont="1" applyFill="1" applyBorder="1" applyAlignment="1" applyProtection="1">
      <alignment horizontal="center" vertical="center"/>
    </xf>
    <xf numFmtId="0" fontId="9" fillId="4" borderId="20" xfId="0" applyNumberFormat="1" applyFont="1" applyFill="1" applyBorder="1" applyAlignment="1" applyProtection="1">
      <alignment horizontal="center" vertical="center"/>
    </xf>
    <xf numFmtId="0" fontId="9" fillId="4" borderId="21" xfId="0" applyNumberFormat="1" applyFont="1" applyFill="1" applyBorder="1" applyAlignment="1" applyProtection="1">
      <alignment horizontal="center" vertical="center"/>
    </xf>
    <xf numFmtId="0" fontId="9" fillId="4" borderId="7" xfId="0" applyNumberFormat="1" applyFont="1" applyFill="1" applyBorder="1" applyAlignment="1">
      <alignment horizontal="center" vertical="center"/>
    </xf>
    <xf numFmtId="0" fontId="9" fillId="4" borderId="9" xfId="0" applyNumberFormat="1" applyFont="1" applyFill="1" applyBorder="1" applyAlignment="1">
      <alignment horizontal="center" vertical="center"/>
    </xf>
    <xf numFmtId="0" fontId="9" fillId="4" borderId="0" xfId="0" applyNumberFormat="1" applyFont="1" applyFill="1" applyBorder="1" applyAlignment="1">
      <alignment horizontal="center" vertical="center"/>
    </xf>
    <xf numFmtId="0" fontId="9" fillId="4" borderId="10" xfId="0" applyNumberFormat="1" applyFont="1" applyFill="1" applyBorder="1" applyAlignment="1" applyProtection="1">
      <alignment horizontal="center" vertical="center" wrapText="1"/>
    </xf>
    <xf numFmtId="0" fontId="9" fillId="4" borderId="12" xfId="0" applyNumberFormat="1" applyFont="1" applyFill="1" applyBorder="1" applyAlignment="1" applyProtection="1">
      <alignment horizontal="center" vertical="center" wrapText="1"/>
    </xf>
    <xf numFmtId="0" fontId="1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0" fontId="9" fillId="4" borderId="11" xfId="0" applyNumberFormat="1" applyFont="1" applyFill="1" applyBorder="1" applyAlignment="1" applyProtection="1">
      <alignment horizontal="center" vertical="center"/>
    </xf>
    <xf numFmtId="0" fontId="9" fillId="4" borderId="12" xfId="0" applyNumberFormat="1" applyFont="1" applyFill="1" applyBorder="1" applyAlignment="1" applyProtection="1">
      <alignment vertic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colors>
    <mruColors>
      <color rgb="FF0F243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43"/>
  <sheetViews>
    <sheetView showGridLines="0" tabSelected="1" zoomScaleNormal="100" zoomScaleSheetLayoutView="100" workbookViewId="0">
      <pane xSplit="2" ySplit="12" topLeftCell="C13" activePane="bottomRight" state="frozen"/>
      <selection pane="topRight" activeCell="C1" sqref="C1"/>
      <selection pane="bottomLeft" activeCell="A13" sqref="A13"/>
      <selection pane="bottomRight" sqref="A1:G1"/>
    </sheetView>
  </sheetViews>
  <sheetFormatPr baseColWidth="10" defaultRowHeight="12.75" customHeight="1" x14ac:dyDescent="0.2"/>
  <cols>
    <col min="1" max="1" width="6.7109375" style="11" customWidth="1"/>
    <col min="2" max="2" width="60.7109375" style="17" customWidth="1"/>
    <col min="3" max="3" width="11" style="11" customWidth="1"/>
    <col min="4" max="7" width="8.7109375" style="11" customWidth="1"/>
    <col min="8" max="8" width="17.85546875" style="11" customWidth="1"/>
    <col min="9" max="12" width="17.7109375" style="11" customWidth="1"/>
    <col min="13" max="13" width="17.85546875" style="11" customWidth="1"/>
    <col min="14" max="14" width="6.7109375" style="11" customWidth="1"/>
    <col min="15" max="16384" width="11.42578125" style="11"/>
  </cols>
  <sheetData>
    <row r="1" spans="1:14" ht="12.75" customHeight="1" x14ac:dyDescent="0.2">
      <c r="A1" s="56" t="s">
        <v>11</v>
      </c>
      <c r="B1" s="56"/>
      <c r="C1" s="56"/>
      <c r="D1" s="56"/>
      <c r="E1" s="56"/>
      <c r="F1" s="56"/>
      <c r="G1" s="56"/>
      <c r="H1" s="56" t="s">
        <v>11</v>
      </c>
      <c r="I1" s="56"/>
      <c r="J1" s="56"/>
      <c r="K1" s="56"/>
      <c r="L1" s="56"/>
      <c r="M1" s="56"/>
      <c r="N1" s="56"/>
    </row>
    <row r="2" spans="1:14" ht="12.75" customHeight="1" x14ac:dyDescent="0.2">
      <c r="A2" s="57" t="s">
        <v>12</v>
      </c>
      <c r="B2" s="57"/>
      <c r="C2" s="57"/>
      <c r="D2" s="57"/>
      <c r="E2" s="57"/>
      <c r="F2" s="57"/>
      <c r="G2" s="57"/>
      <c r="H2" s="57" t="s">
        <v>12</v>
      </c>
      <c r="I2" s="57"/>
      <c r="J2" s="57"/>
      <c r="K2" s="57"/>
      <c r="L2" s="57"/>
      <c r="M2" s="57"/>
      <c r="N2" s="57"/>
    </row>
    <row r="3" spans="1:14" ht="12.75" customHeight="1" x14ac:dyDescent="0.2">
      <c r="A3" s="56" t="s">
        <v>13</v>
      </c>
      <c r="B3" s="56"/>
      <c r="C3" s="56"/>
      <c r="D3" s="56"/>
      <c r="E3" s="56"/>
      <c r="F3" s="56"/>
      <c r="G3" s="56"/>
      <c r="H3" s="56" t="s">
        <v>13</v>
      </c>
      <c r="I3" s="56"/>
      <c r="J3" s="56"/>
      <c r="K3" s="56"/>
      <c r="L3" s="56"/>
      <c r="M3" s="56"/>
      <c r="N3" s="56"/>
    </row>
    <row r="4" spans="1:14" ht="6" customHeight="1" x14ac:dyDescent="0.2">
      <c r="A4" s="12"/>
      <c r="B4" s="12"/>
      <c r="C4" s="12"/>
      <c r="D4" s="12"/>
      <c r="E4" s="12"/>
      <c r="F4" s="12"/>
      <c r="G4" s="12"/>
      <c r="H4" s="12"/>
      <c r="I4" s="12"/>
      <c r="J4" s="12"/>
      <c r="K4" s="12"/>
      <c r="L4" s="12"/>
      <c r="M4" s="12"/>
      <c r="N4" s="12"/>
    </row>
    <row r="5" spans="1:14" s="15" customFormat="1" ht="12.75" customHeight="1" x14ac:dyDescent="0.2">
      <c r="A5" s="13" t="s">
        <v>0</v>
      </c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4" t="s">
        <v>0</v>
      </c>
    </row>
    <row r="6" spans="1:14" s="15" customFormat="1" ht="12.75" customHeight="1" x14ac:dyDescent="0.2">
      <c r="A6" s="13" t="s">
        <v>92</v>
      </c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4" t="s">
        <v>92</v>
      </c>
    </row>
    <row r="7" spans="1:14" ht="6" customHeight="1" x14ac:dyDescent="0.2">
      <c r="A7" s="12"/>
      <c r="B7" s="12"/>
      <c r="C7" s="12"/>
      <c r="D7" s="12"/>
      <c r="E7" s="12"/>
      <c r="F7" s="12"/>
      <c r="G7" s="12"/>
      <c r="H7" s="12"/>
      <c r="I7" s="12"/>
      <c r="J7" s="12"/>
      <c r="K7" s="12"/>
      <c r="L7" s="12"/>
      <c r="M7" s="12"/>
      <c r="N7" s="12"/>
    </row>
    <row r="8" spans="1:14" ht="14.1" customHeight="1" x14ac:dyDescent="0.2">
      <c r="A8" s="36" t="s">
        <v>86</v>
      </c>
      <c r="B8" s="30"/>
      <c r="C8" s="40" t="s">
        <v>1</v>
      </c>
      <c r="D8" s="40"/>
      <c r="E8" s="40"/>
      <c r="F8" s="40"/>
      <c r="G8" s="40"/>
      <c r="H8" s="39" t="s">
        <v>1</v>
      </c>
      <c r="I8" s="40"/>
      <c r="J8" s="40"/>
      <c r="K8" s="40"/>
      <c r="L8" s="40"/>
      <c r="M8" s="41"/>
      <c r="N8" s="42" t="s">
        <v>86</v>
      </c>
    </row>
    <row r="9" spans="1:14" ht="14.1" customHeight="1" x14ac:dyDescent="0.2">
      <c r="A9" s="37"/>
      <c r="B9" s="31"/>
      <c r="C9" s="46" t="s">
        <v>87</v>
      </c>
      <c r="D9" s="46"/>
      <c r="E9" s="46"/>
      <c r="F9" s="46"/>
      <c r="G9" s="46"/>
      <c r="H9" s="45" t="s">
        <v>87</v>
      </c>
      <c r="I9" s="46"/>
      <c r="J9" s="46"/>
      <c r="K9" s="46"/>
      <c r="L9" s="46"/>
      <c r="M9" s="47"/>
      <c r="N9" s="43"/>
    </row>
    <row r="10" spans="1:14" ht="14.1" customHeight="1" x14ac:dyDescent="0.2">
      <c r="A10" s="37"/>
      <c r="B10" s="58" t="s">
        <v>2</v>
      </c>
      <c r="C10" s="49" t="s">
        <v>90</v>
      </c>
      <c r="D10" s="49"/>
      <c r="E10" s="49"/>
      <c r="F10" s="49"/>
      <c r="G10" s="50"/>
      <c r="H10" s="48" t="s">
        <v>94</v>
      </c>
      <c r="I10" s="49"/>
      <c r="J10" s="49"/>
      <c r="K10" s="49"/>
      <c r="L10" s="50"/>
      <c r="M10" s="32" t="s">
        <v>93</v>
      </c>
      <c r="N10" s="43"/>
    </row>
    <row r="11" spans="1:14" ht="14.1" customHeight="1" x14ac:dyDescent="0.2">
      <c r="A11" s="37"/>
      <c r="B11" s="31"/>
      <c r="C11" s="51" t="s">
        <v>3</v>
      </c>
      <c r="D11" s="49" t="s">
        <v>4</v>
      </c>
      <c r="E11" s="49"/>
      <c r="F11" s="49"/>
      <c r="G11" s="50"/>
      <c r="H11" s="53" t="s">
        <v>3</v>
      </c>
      <c r="I11" s="48" t="s">
        <v>4</v>
      </c>
      <c r="J11" s="49"/>
      <c r="K11" s="49"/>
      <c r="L11" s="50"/>
      <c r="M11" s="54" t="s">
        <v>89</v>
      </c>
      <c r="N11" s="43"/>
    </row>
    <row r="12" spans="1:14" ht="14.1" customHeight="1" x14ac:dyDescent="0.2">
      <c r="A12" s="38"/>
      <c r="B12" s="59"/>
      <c r="C12" s="52"/>
      <c r="D12" s="33" t="s">
        <v>5</v>
      </c>
      <c r="E12" s="33" t="s">
        <v>6</v>
      </c>
      <c r="F12" s="33" t="s">
        <v>7</v>
      </c>
      <c r="G12" s="33" t="s">
        <v>8</v>
      </c>
      <c r="H12" s="52"/>
      <c r="I12" s="34" t="s">
        <v>5</v>
      </c>
      <c r="J12" s="34" t="s">
        <v>6</v>
      </c>
      <c r="K12" s="34" t="s">
        <v>7</v>
      </c>
      <c r="L12" s="35" t="s">
        <v>8</v>
      </c>
      <c r="M12" s="55"/>
      <c r="N12" s="44"/>
    </row>
    <row r="13" spans="1:14" ht="6" customHeight="1" x14ac:dyDescent="0.2">
      <c r="A13" s="1"/>
      <c r="B13" s="29"/>
      <c r="C13" s="28"/>
      <c r="D13" s="28"/>
      <c r="E13" s="28"/>
      <c r="F13" s="28"/>
      <c r="G13" s="28"/>
      <c r="H13" s="28"/>
      <c r="I13" s="28"/>
      <c r="J13" s="28"/>
      <c r="K13" s="28"/>
      <c r="L13" s="28"/>
      <c r="M13" s="28"/>
      <c r="N13" s="2"/>
    </row>
    <row r="14" spans="1:14" ht="15.95" customHeight="1" x14ac:dyDescent="0.2">
      <c r="A14" s="1">
        <v>1</v>
      </c>
      <c r="B14" s="3" t="s">
        <v>15</v>
      </c>
      <c r="C14" s="5">
        <f>C15+C16</f>
        <v>-2581.0013394500056</v>
      </c>
      <c r="D14" s="5">
        <f t="shared" ref="D14:G14" si="0">D18+D19+D73</f>
        <v>559.84799500999816</v>
      </c>
      <c r="E14" s="5">
        <f t="shared" si="0"/>
        <v>501.96048555000056</v>
      </c>
      <c r="F14" s="5">
        <f t="shared" si="0"/>
        <v>-1178.0305790300019</v>
      </c>
      <c r="G14" s="5">
        <f t="shared" si="0"/>
        <v>-2464.7792409800008</v>
      </c>
      <c r="H14" s="5">
        <f>H18+H19+H73</f>
        <v>1672.2214311800044</v>
      </c>
      <c r="I14" s="5">
        <f t="shared" ref="I14:M14" si="1">I18+I19+I73</f>
        <v>0.64930697999929521</v>
      </c>
      <c r="J14" s="5">
        <f t="shared" si="1"/>
        <v>497.59290917000021</v>
      </c>
      <c r="K14" s="5">
        <f t="shared" si="1"/>
        <v>740.77874557000064</v>
      </c>
      <c r="L14" s="5">
        <f t="shared" si="1"/>
        <v>433.2004694600007</v>
      </c>
      <c r="M14" s="5">
        <f t="shared" si="1"/>
        <v>174.81612865999966</v>
      </c>
      <c r="N14" s="2">
        <v>1</v>
      </c>
    </row>
    <row r="15" spans="1:14" ht="14.1" customHeight="1" x14ac:dyDescent="0.2">
      <c r="A15" s="1">
        <v>2</v>
      </c>
      <c r="B15" s="27" t="s">
        <v>16</v>
      </c>
      <c r="C15" s="4">
        <f t="shared" ref="C15:M16" si="2">C18+C74</f>
        <v>41442.158205700005</v>
      </c>
      <c r="D15" s="4">
        <f t="shared" si="2"/>
        <v>10100.525363469998</v>
      </c>
      <c r="E15" s="4">
        <f t="shared" si="2"/>
        <v>10076.319052389998</v>
      </c>
      <c r="F15" s="4">
        <f t="shared" si="2"/>
        <v>10859.28534076</v>
      </c>
      <c r="G15" s="4">
        <f t="shared" si="2"/>
        <v>10406.02844908</v>
      </c>
      <c r="H15" s="4">
        <f t="shared" si="2"/>
        <v>41450.472820700001</v>
      </c>
      <c r="I15" s="4">
        <f t="shared" si="2"/>
        <v>9993.4114232400007</v>
      </c>
      <c r="J15" s="4">
        <f t="shared" si="2"/>
        <v>10151.3153088</v>
      </c>
      <c r="K15" s="4">
        <f t="shared" si="2"/>
        <v>10654.62220227</v>
      </c>
      <c r="L15" s="4">
        <f t="shared" si="2"/>
        <v>10651.123886390002</v>
      </c>
      <c r="M15" s="4">
        <f t="shared" si="2"/>
        <v>10535.396228880001</v>
      </c>
      <c r="N15" s="2">
        <v>2</v>
      </c>
    </row>
    <row r="16" spans="1:14" ht="14.1" customHeight="1" x14ac:dyDescent="0.2">
      <c r="A16" s="1">
        <v>3</v>
      </c>
      <c r="B16" s="27" t="s">
        <v>17</v>
      </c>
      <c r="C16" s="4">
        <f t="shared" si="2"/>
        <v>-44023.159545150011</v>
      </c>
      <c r="D16" s="4">
        <f t="shared" si="2"/>
        <v>-9540.6773684599993</v>
      </c>
      <c r="E16" s="4">
        <f t="shared" si="2"/>
        <v>-9574.3585668399974</v>
      </c>
      <c r="F16" s="4">
        <f t="shared" si="2"/>
        <v>-12037.315919790002</v>
      </c>
      <c r="G16" s="4">
        <f t="shared" si="2"/>
        <v>-12870.807690060001</v>
      </c>
      <c r="H16" s="4">
        <f t="shared" si="2"/>
        <v>-39778.251389520003</v>
      </c>
      <c r="I16" s="4">
        <f t="shared" si="2"/>
        <v>-9992.7621162600008</v>
      </c>
      <c r="J16" s="4">
        <f t="shared" si="2"/>
        <v>-9653.7223996299999</v>
      </c>
      <c r="K16" s="4">
        <f t="shared" si="2"/>
        <v>-9913.8434566999986</v>
      </c>
      <c r="L16" s="4">
        <f t="shared" si="2"/>
        <v>-10217.92341693</v>
      </c>
      <c r="M16" s="4">
        <f t="shared" si="2"/>
        <v>-10360.580100220001</v>
      </c>
      <c r="N16" s="2">
        <v>3</v>
      </c>
    </row>
    <row r="17" spans="1:14" ht="15" customHeight="1" x14ac:dyDescent="0.2">
      <c r="A17" s="1">
        <v>4</v>
      </c>
      <c r="B17" s="3" t="s">
        <v>18</v>
      </c>
      <c r="C17" s="5">
        <f>C18+C19</f>
        <v>-2438.4850259100058</v>
      </c>
      <c r="D17" s="5">
        <f t="shared" ref="D17:M17" si="3">D18+D19</f>
        <v>557.11811450999812</v>
      </c>
      <c r="E17" s="5">
        <f t="shared" si="3"/>
        <v>526.73745430000054</v>
      </c>
      <c r="F17" s="5">
        <f t="shared" si="3"/>
        <v>-1121.9790452500019</v>
      </c>
      <c r="G17" s="5">
        <f t="shared" si="3"/>
        <v>-2400.3615494700007</v>
      </c>
      <c r="H17" s="5">
        <f t="shared" si="3"/>
        <v>1850.9470259900045</v>
      </c>
      <c r="I17" s="5">
        <f t="shared" si="3"/>
        <v>20.643646279999302</v>
      </c>
      <c r="J17" s="5">
        <f t="shared" si="3"/>
        <v>530.18803947000015</v>
      </c>
      <c r="K17" s="5">
        <f t="shared" si="3"/>
        <v>797.69093473000066</v>
      </c>
      <c r="L17" s="5">
        <f t="shared" si="3"/>
        <v>502.42440551000072</v>
      </c>
      <c r="M17" s="5">
        <f t="shared" si="3"/>
        <v>205.39563518999967</v>
      </c>
      <c r="N17" s="2">
        <v>4</v>
      </c>
    </row>
    <row r="18" spans="1:14" ht="14.1" customHeight="1" x14ac:dyDescent="0.2">
      <c r="A18" s="1">
        <v>5</v>
      </c>
      <c r="B18" s="27" t="s">
        <v>19</v>
      </c>
      <c r="C18" s="4">
        <f>C21+C60</f>
        <v>40529.338487330002</v>
      </c>
      <c r="D18" s="4">
        <f t="shared" ref="D18:M18" si="4">D21+D60</f>
        <v>9905.4173323899977</v>
      </c>
      <c r="E18" s="4">
        <f t="shared" si="4"/>
        <v>9864.6069772099981</v>
      </c>
      <c r="F18" s="4">
        <f t="shared" si="4"/>
        <v>10616.6902443</v>
      </c>
      <c r="G18" s="4">
        <f t="shared" si="4"/>
        <v>10142.623933430001</v>
      </c>
      <c r="H18" s="4">
        <f t="shared" si="4"/>
        <v>40570.738679480004</v>
      </c>
      <c r="I18" s="4">
        <f t="shared" si="4"/>
        <v>9817.4570853599998</v>
      </c>
      <c r="J18" s="4">
        <f t="shared" si="4"/>
        <v>9937.81184158</v>
      </c>
      <c r="K18" s="4">
        <f t="shared" si="4"/>
        <v>10436.09364494</v>
      </c>
      <c r="L18" s="4">
        <f t="shared" si="4"/>
        <v>10379.376107600001</v>
      </c>
      <c r="M18" s="4">
        <f t="shared" si="4"/>
        <v>10347.445965630001</v>
      </c>
      <c r="N18" s="2">
        <v>5</v>
      </c>
    </row>
    <row r="19" spans="1:14" ht="14.1" customHeight="1" x14ac:dyDescent="0.2">
      <c r="A19" s="1">
        <v>6</v>
      </c>
      <c r="B19" s="27" t="s">
        <v>20</v>
      </c>
      <c r="C19" s="4">
        <f>C22+C67</f>
        <v>-42967.823513240008</v>
      </c>
      <c r="D19" s="4">
        <f t="shared" ref="D19:M19" si="5">D22+D67</f>
        <v>-9348.2992178799996</v>
      </c>
      <c r="E19" s="4">
        <f t="shared" si="5"/>
        <v>-9337.8695229099976</v>
      </c>
      <c r="F19" s="4">
        <f t="shared" si="5"/>
        <v>-11738.669289550002</v>
      </c>
      <c r="G19" s="4">
        <f t="shared" si="5"/>
        <v>-12542.985482900001</v>
      </c>
      <c r="H19" s="4">
        <f t="shared" si="5"/>
        <v>-38719.79165349</v>
      </c>
      <c r="I19" s="4">
        <f t="shared" si="5"/>
        <v>-9796.8134390800005</v>
      </c>
      <c r="J19" s="4">
        <f t="shared" si="5"/>
        <v>-9407.6238021099998</v>
      </c>
      <c r="K19" s="4">
        <f t="shared" si="5"/>
        <v>-9638.402710209999</v>
      </c>
      <c r="L19" s="4">
        <f t="shared" si="5"/>
        <v>-9876.9517020900003</v>
      </c>
      <c r="M19" s="4">
        <f t="shared" si="5"/>
        <v>-10142.050330440001</v>
      </c>
      <c r="N19" s="2">
        <v>6</v>
      </c>
    </row>
    <row r="20" spans="1:14" ht="15" customHeight="1" x14ac:dyDescent="0.2">
      <c r="A20" s="1">
        <v>7</v>
      </c>
      <c r="B20" s="3" t="s">
        <v>21</v>
      </c>
      <c r="C20" s="5">
        <f>C21+C22</f>
        <v>1195.5899273499963</v>
      </c>
      <c r="D20" s="5">
        <f t="shared" ref="D20:M20" si="6">D21+D22</f>
        <v>1584.8205792599974</v>
      </c>
      <c r="E20" s="5">
        <f t="shared" si="6"/>
        <v>1295.3341171299999</v>
      </c>
      <c r="F20" s="5">
        <f t="shared" si="6"/>
        <v>-12.719295180002518</v>
      </c>
      <c r="G20" s="5">
        <f t="shared" si="6"/>
        <v>-1671.8454738599994</v>
      </c>
      <c r="H20" s="5">
        <f t="shared" si="6"/>
        <v>5798.8321115400031</v>
      </c>
      <c r="I20" s="5">
        <f t="shared" si="6"/>
        <v>1180.2408077699993</v>
      </c>
      <c r="J20" s="5">
        <f t="shared" si="6"/>
        <v>1254.0459257100001</v>
      </c>
      <c r="K20" s="5">
        <f t="shared" si="6"/>
        <v>2026.8414964399999</v>
      </c>
      <c r="L20" s="5">
        <f t="shared" si="6"/>
        <v>1337.7038816200011</v>
      </c>
      <c r="M20" s="5">
        <f t="shared" si="6"/>
        <v>1316.1210727799998</v>
      </c>
      <c r="N20" s="2">
        <v>7</v>
      </c>
    </row>
    <row r="21" spans="1:14" ht="14.1" customHeight="1" x14ac:dyDescent="0.2">
      <c r="A21" s="1">
        <v>8</v>
      </c>
      <c r="B21" s="27" t="s">
        <v>22</v>
      </c>
      <c r="C21" s="4">
        <f>C24+C35</f>
        <v>36779.183299110002</v>
      </c>
      <c r="D21" s="4">
        <f t="shared" ref="D21:M21" si="7">D24+D35</f>
        <v>8951.7407063699975</v>
      </c>
      <c r="E21" s="4">
        <f t="shared" si="7"/>
        <v>9000.8428618499984</v>
      </c>
      <c r="F21" s="4">
        <f t="shared" si="7"/>
        <v>9680.895433059999</v>
      </c>
      <c r="G21" s="4">
        <f t="shared" si="7"/>
        <v>9145.7042978300015</v>
      </c>
      <c r="H21" s="4">
        <f t="shared" si="7"/>
        <v>36258.245841770004</v>
      </c>
      <c r="I21" s="4">
        <f t="shared" si="7"/>
        <v>8678.3668902299996</v>
      </c>
      <c r="J21" s="4">
        <f t="shared" si="7"/>
        <v>8880.9950231000003</v>
      </c>
      <c r="K21" s="4">
        <f t="shared" si="7"/>
        <v>9377.942028649999</v>
      </c>
      <c r="L21" s="4">
        <f t="shared" si="7"/>
        <v>9320.9418997900011</v>
      </c>
      <c r="M21" s="4">
        <f t="shared" si="7"/>
        <v>9308.91719887</v>
      </c>
      <c r="N21" s="2">
        <v>8</v>
      </c>
    </row>
    <row r="22" spans="1:14" ht="14.1" customHeight="1" x14ac:dyDescent="0.2">
      <c r="A22" s="1">
        <v>9</v>
      </c>
      <c r="B22" s="27" t="s">
        <v>23</v>
      </c>
      <c r="C22" s="4">
        <f>C29+C47</f>
        <v>-35583.593371760006</v>
      </c>
      <c r="D22" s="4">
        <f t="shared" ref="D22:M22" si="8">D29+D47</f>
        <v>-7366.9201271100001</v>
      </c>
      <c r="E22" s="4">
        <f t="shared" si="8"/>
        <v>-7705.5087447199985</v>
      </c>
      <c r="F22" s="4">
        <f t="shared" si="8"/>
        <v>-9693.6147282400016</v>
      </c>
      <c r="G22" s="4">
        <f t="shared" si="8"/>
        <v>-10817.549771690001</v>
      </c>
      <c r="H22" s="4">
        <f t="shared" si="8"/>
        <v>-30459.413730230001</v>
      </c>
      <c r="I22" s="4">
        <f t="shared" si="8"/>
        <v>-7498.1260824600004</v>
      </c>
      <c r="J22" s="4">
        <f t="shared" si="8"/>
        <v>-7626.9490973900001</v>
      </c>
      <c r="K22" s="4">
        <f t="shared" si="8"/>
        <v>-7351.1005322099991</v>
      </c>
      <c r="L22" s="4">
        <f t="shared" si="8"/>
        <v>-7983.23801817</v>
      </c>
      <c r="M22" s="4">
        <f t="shared" si="8"/>
        <v>-7992.7961260900001</v>
      </c>
      <c r="N22" s="2">
        <v>9</v>
      </c>
    </row>
    <row r="23" spans="1:14" ht="15" customHeight="1" x14ac:dyDescent="0.2">
      <c r="A23" s="1">
        <v>10</v>
      </c>
      <c r="B23" s="3" t="s">
        <v>24</v>
      </c>
      <c r="C23" s="5">
        <f>C24+C29</f>
        <v>-13018.546466510001</v>
      </c>
      <c r="D23" s="5">
        <f t="shared" ref="D23:G23" si="9">D24+D29</f>
        <v>-1922.2944804199997</v>
      </c>
      <c r="E23" s="5">
        <f t="shared" si="9"/>
        <v>-2297.9938029399982</v>
      </c>
      <c r="F23" s="5">
        <f t="shared" si="9"/>
        <v>-3547.292066250001</v>
      </c>
      <c r="G23" s="5">
        <f t="shared" si="9"/>
        <v>-5250.966116900001</v>
      </c>
      <c r="H23" s="5">
        <f>H24+H29</f>
        <v>-9136.6610093500003</v>
      </c>
      <c r="I23" s="5">
        <f t="shared" ref="I23:M23" si="10">I24+I29</f>
        <v>-2549.7860062100003</v>
      </c>
      <c r="J23" s="5">
        <f t="shared" si="10"/>
        <v>-2595.1911180700004</v>
      </c>
      <c r="K23" s="5">
        <f t="shared" si="10"/>
        <v>-1660.988058769999</v>
      </c>
      <c r="L23" s="5">
        <f t="shared" si="10"/>
        <v>-2330.6958262999997</v>
      </c>
      <c r="M23" s="5">
        <f t="shared" si="10"/>
        <v>-2887.8149910100001</v>
      </c>
      <c r="N23" s="2">
        <v>10</v>
      </c>
    </row>
    <row r="24" spans="1:14" ht="14.1" customHeight="1" x14ac:dyDescent="0.2">
      <c r="A24" s="1">
        <v>11</v>
      </c>
      <c r="B24" s="3" t="s">
        <v>25</v>
      </c>
      <c r="C24" s="5">
        <f>C25+C26+C27+C28</f>
        <v>17009.025437720004</v>
      </c>
      <c r="D24" s="5">
        <f t="shared" ref="D24:G24" si="11">D25+D26+D27+D28</f>
        <v>4154.0598462600001</v>
      </c>
      <c r="E24" s="5">
        <f t="shared" si="11"/>
        <v>4202.56958476</v>
      </c>
      <c r="F24" s="5">
        <f t="shared" si="11"/>
        <v>4701.98178207</v>
      </c>
      <c r="G24" s="5">
        <f t="shared" si="11"/>
        <v>3950.4142246300003</v>
      </c>
      <c r="H24" s="5">
        <f>H25+H26+H27+H28</f>
        <v>16009.45662092</v>
      </c>
      <c r="I24" s="5">
        <f t="shared" ref="I24:M24" si="12">I25+I26+I27+I28</f>
        <v>3644.1783620199999</v>
      </c>
      <c r="J24" s="5">
        <f t="shared" si="12"/>
        <v>3827.2987079299996</v>
      </c>
      <c r="K24" s="5">
        <f t="shared" si="12"/>
        <v>4331.0723365799995</v>
      </c>
      <c r="L24" s="5">
        <f t="shared" si="12"/>
        <v>4206.9072143900003</v>
      </c>
      <c r="M24" s="5">
        <f t="shared" si="12"/>
        <v>3673.9036447899998</v>
      </c>
      <c r="N24" s="2">
        <v>11</v>
      </c>
    </row>
    <row r="25" spans="1:14" ht="12.95" customHeight="1" x14ac:dyDescent="0.2">
      <c r="A25" s="1">
        <v>12</v>
      </c>
      <c r="B25" s="3" t="s">
        <v>26</v>
      </c>
      <c r="C25" s="4">
        <f>D25+E25+F25+G25</f>
        <v>14714.156427140002</v>
      </c>
      <c r="D25" s="4">
        <v>3616.9077747199999</v>
      </c>
      <c r="E25" s="4">
        <v>3693.28291928</v>
      </c>
      <c r="F25" s="4">
        <v>4066.6642240900001</v>
      </c>
      <c r="G25" s="4">
        <v>3337.3015090500003</v>
      </c>
      <c r="H25" s="4">
        <f>I25+J25+K25+L25</f>
        <v>13433.36086305</v>
      </c>
      <c r="I25" s="4">
        <v>3078.758499</v>
      </c>
      <c r="J25" s="4">
        <v>3212.8497659999998</v>
      </c>
      <c r="K25" s="4">
        <v>3623.1719264499998</v>
      </c>
      <c r="L25" s="4">
        <v>3518.5806716000002</v>
      </c>
      <c r="M25" s="4">
        <v>3015.0294795600003</v>
      </c>
      <c r="N25" s="2">
        <v>12</v>
      </c>
    </row>
    <row r="26" spans="1:14" ht="12.95" customHeight="1" x14ac:dyDescent="0.2">
      <c r="A26" s="1">
        <v>13</v>
      </c>
      <c r="B26" s="3" t="s">
        <v>27</v>
      </c>
      <c r="C26" s="4">
        <f t="shared" ref="C26:C28" si="13">D26+E26+F26+G26</f>
        <v>0</v>
      </c>
      <c r="D26" s="4">
        <v>0</v>
      </c>
      <c r="E26" s="4">
        <v>0</v>
      </c>
      <c r="F26" s="4">
        <v>0</v>
      </c>
      <c r="G26" s="4">
        <v>0</v>
      </c>
      <c r="H26" s="4">
        <f t="shared" ref="H26:H28" si="14">I26+J26+K26+L26</f>
        <v>0</v>
      </c>
      <c r="I26" s="4">
        <v>0</v>
      </c>
      <c r="J26" s="4">
        <v>0</v>
      </c>
      <c r="K26" s="4">
        <v>0</v>
      </c>
      <c r="L26" s="4">
        <v>0</v>
      </c>
      <c r="M26" s="4">
        <v>0</v>
      </c>
      <c r="N26" s="2">
        <v>13</v>
      </c>
    </row>
    <row r="27" spans="1:14" ht="12.95" customHeight="1" x14ac:dyDescent="0.2">
      <c r="A27" s="1">
        <v>14</v>
      </c>
      <c r="B27" s="3" t="s">
        <v>28</v>
      </c>
      <c r="C27" s="4">
        <f t="shared" si="13"/>
        <v>15.240795160000001</v>
      </c>
      <c r="D27" s="4">
        <v>4.0450408800000002</v>
      </c>
      <c r="E27" s="4">
        <v>3.7525752499999996</v>
      </c>
      <c r="F27" s="4">
        <v>3.8988080599999999</v>
      </c>
      <c r="G27" s="4">
        <v>3.5443709700000001</v>
      </c>
      <c r="H27" s="4">
        <f t="shared" si="14"/>
        <v>15.456491010000001</v>
      </c>
      <c r="I27" s="4">
        <v>3.8101987899999998</v>
      </c>
      <c r="J27" s="4">
        <v>3.9346209600000002</v>
      </c>
      <c r="K27" s="4">
        <v>4.0199040300000002</v>
      </c>
      <c r="L27" s="4">
        <v>3.69176723</v>
      </c>
      <c r="M27" s="4">
        <v>3.5815868599999998</v>
      </c>
      <c r="N27" s="2">
        <v>14</v>
      </c>
    </row>
    <row r="28" spans="1:14" ht="12.95" customHeight="1" x14ac:dyDescent="0.2">
      <c r="A28" s="1">
        <v>15</v>
      </c>
      <c r="B28" s="3" t="s">
        <v>29</v>
      </c>
      <c r="C28" s="4">
        <f t="shared" si="13"/>
        <v>2279.6282154199998</v>
      </c>
      <c r="D28" s="4">
        <v>533.10703065999996</v>
      </c>
      <c r="E28" s="4">
        <v>505.53409023</v>
      </c>
      <c r="F28" s="4">
        <v>631.41874991999998</v>
      </c>
      <c r="G28" s="4">
        <v>609.56834461000005</v>
      </c>
      <c r="H28" s="4">
        <f t="shared" si="14"/>
        <v>2560.6392668600001</v>
      </c>
      <c r="I28" s="4">
        <v>561.60966423000002</v>
      </c>
      <c r="J28" s="4">
        <v>610.51432097000009</v>
      </c>
      <c r="K28" s="4">
        <v>703.88050610000005</v>
      </c>
      <c r="L28" s="4">
        <v>684.63477556000009</v>
      </c>
      <c r="M28" s="4">
        <v>655.29257836999989</v>
      </c>
      <c r="N28" s="2">
        <v>15</v>
      </c>
    </row>
    <row r="29" spans="1:14" ht="14.1" customHeight="1" x14ac:dyDescent="0.2">
      <c r="A29" s="1">
        <v>16</v>
      </c>
      <c r="B29" s="3" t="s">
        <v>30</v>
      </c>
      <c r="C29" s="5">
        <f>C30+C31+C32+C33</f>
        <v>-30027.571904230004</v>
      </c>
      <c r="D29" s="5">
        <f t="shared" ref="D29:G29" si="15">D30+D31+D32+D33</f>
        <v>-6076.3543266799998</v>
      </c>
      <c r="E29" s="5">
        <f t="shared" si="15"/>
        <v>-6500.5633876999982</v>
      </c>
      <c r="F29" s="5">
        <f t="shared" si="15"/>
        <v>-8249.273848320001</v>
      </c>
      <c r="G29" s="5">
        <f t="shared" si="15"/>
        <v>-9201.3803415300008</v>
      </c>
      <c r="H29" s="5">
        <f>H30+H31+H32+H33</f>
        <v>-25146.117630270001</v>
      </c>
      <c r="I29" s="5">
        <f t="shared" ref="I29:M29" si="16">I30+I31+I32+I33</f>
        <v>-6193.9643682300002</v>
      </c>
      <c r="J29" s="5">
        <f t="shared" si="16"/>
        <v>-6422.489826</v>
      </c>
      <c r="K29" s="5">
        <f t="shared" si="16"/>
        <v>-5992.0603953499985</v>
      </c>
      <c r="L29" s="5">
        <f t="shared" si="16"/>
        <v>-6537.6030406899999</v>
      </c>
      <c r="M29" s="5">
        <f t="shared" si="16"/>
        <v>-6561.7186357999999</v>
      </c>
      <c r="N29" s="2">
        <v>16</v>
      </c>
    </row>
    <row r="30" spans="1:14" ht="12.95" customHeight="1" x14ac:dyDescent="0.2">
      <c r="A30" s="1">
        <v>17</v>
      </c>
      <c r="B30" s="3" t="s">
        <v>26</v>
      </c>
      <c r="C30" s="4">
        <f>D30+E30+F30+G30</f>
        <v>-27038.919082320004</v>
      </c>
      <c r="D30" s="4">
        <v>-5360.70543877</v>
      </c>
      <c r="E30" s="4">
        <v>-5847.6713096999983</v>
      </c>
      <c r="F30" s="4">
        <v>-7431.5159773900014</v>
      </c>
      <c r="G30" s="4">
        <v>-8399.0263564600009</v>
      </c>
      <c r="H30" s="4">
        <f>I30+J30+K30+L30</f>
        <v>-22048.7995157</v>
      </c>
      <c r="I30" s="4">
        <v>-5477.4611269699999</v>
      </c>
      <c r="J30" s="4">
        <v>-5682.3183931200001</v>
      </c>
      <c r="K30" s="4">
        <v>-5154.1984710599991</v>
      </c>
      <c r="L30" s="4">
        <v>-5734.8215245500005</v>
      </c>
      <c r="M30" s="4">
        <v>-5784.5562711599996</v>
      </c>
      <c r="N30" s="2">
        <v>17</v>
      </c>
    </row>
    <row r="31" spans="1:14" ht="12.95" customHeight="1" x14ac:dyDescent="0.2">
      <c r="A31" s="1">
        <v>18</v>
      </c>
      <c r="B31" s="3" t="s">
        <v>27</v>
      </c>
      <c r="C31" s="4">
        <f t="shared" ref="C31:C33" si="17">D31+E31+F31+G31</f>
        <v>0</v>
      </c>
      <c r="D31" s="4">
        <v>0</v>
      </c>
      <c r="E31" s="4">
        <v>0</v>
      </c>
      <c r="F31" s="4">
        <v>0</v>
      </c>
      <c r="G31" s="4">
        <v>0</v>
      </c>
      <c r="H31" s="4">
        <f t="shared" ref="H31:H33" si="18">I31+J31+K31+L31</f>
        <v>0</v>
      </c>
      <c r="I31" s="4">
        <v>0</v>
      </c>
      <c r="J31" s="4">
        <v>0</v>
      </c>
      <c r="K31" s="4">
        <v>0</v>
      </c>
      <c r="L31" s="4">
        <v>0</v>
      </c>
      <c r="M31" s="4">
        <v>0</v>
      </c>
      <c r="N31" s="2">
        <v>18</v>
      </c>
    </row>
    <row r="32" spans="1:14" ht="12.95" customHeight="1" x14ac:dyDescent="0.2">
      <c r="A32" s="1">
        <v>19</v>
      </c>
      <c r="B32" s="3" t="s">
        <v>28</v>
      </c>
      <c r="C32" s="4">
        <f t="shared" si="17"/>
        <v>-7.5384843400000001</v>
      </c>
      <c r="D32" s="4">
        <v>-2.36225752</v>
      </c>
      <c r="E32" s="4">
        <v>-2.09563816</v>
      </c>
      <c r="F32" s="4">
        <v>-1.0736443899999999</v>
      </c>
      <c r="G32" s="4">
        <v>-2.00694427</v>
      </c>
      <c r="H32" s="4">
        <f t="shared" si="18"/>
        <v>-5.4971822500000007</v>
      </c>
      <c r="I32" s="4">
        <v>-1.41837346</v>
      </c>
      <c r="J32" s="4">
        <v>-1.3770192400000001</v>
      </c>
      <c r="K32" s="4">
        <v>-1.97685149</v>
      </c>
      <c r="L32" s="4">
        <v>-0.72493806000000005</v>
      </c>
      <c r="M32" s="4">
        <v>-2.24340348</v>
      </c>
      <c r="N32" s="2">
        <v>19</v>
      </c>
    </row>
    <row r="33" spans="1:14" ht="12.95" customHeight="1" x14ac:dyDescent="0.2">
      <c r="A33" s="1">
        <v>20</v>
      </c>
      <c r="B33" s="3" t="s">
        <v>29</v>
      </c>
      <c r="C33" s="4">
        <f t="shared" si="17"/>
        <v>-2981.1143375700003</v>
      </c>
      <c r="D33" s="4">
        <v>-713.28663039000003</v>
      </c>
      <c r="E33" s="4">
        <v>-650.79643983999995</v>
      </c>
      <c r="F33" s="4">
        <v>-816.68422654000005</v>
      </c>
      <c r="G33" s="4">
        <v>-800.34704080000006</v>
      </c>
      <c r="H33" s="4">
        <f t="shared" si="18"/>
        <v>-3091.8209323199999</v>
      </c>
      <c r="I33" s="4">
        <v>-715.08486779999998</v>
      </c>
      <c r="J33" s="4">
        <v>-738.79441364000002</v>
      </c>
      <c r="K33" s="4">
        <v>-835.88507279999999</v>
      </c>
      <c r="L33" s="4">
        <v>-802.05657808000001</v>
      </c>
      <c r="M33" s="4">
        <v>-774.91896115999998</v>
      </c>
      <c r="N33" s="2">
        <v>20</v>
      </c>
    </row>
    <row r="34" spans="1:14" ht="15" customHeight="1" x14ac:dyDescent="0.2">
      <c r="A34" s="1">
        <v>21</v>
      </c>
      <c r="B34" s="3" t="s">
        <v>31</v>
      </c>
      <c r="C34" s="5">
        <f>C35+C47</f>
        <v>14214.136393859999</v>
      </c>
      <c r="D34" s="5">
        <f t="shared" ref="D34:G34" si="19">D35+D47</f>
        <v>3507.115059679998</v>
      </c>
      <c r="E34" s="5">
        <f t="shared" si="19"/>
        <v>3593.3279200699981</v>
      </c>
      <c r="F34" s="5">
        <f t="shared" si="19"/>
        <v>3534.5727710699998</v>
      </c>
      <c r="G34" s="5">
        <f t="shared" si="19"/>
        <v>3579.1206430400007</v>
      </c>
      <c r="H34" s="5">
        <f>H35+H47</f>
        <v>14935.493120890002</v>
      </c>
      <c r="I34" s="5">
        <f t="shared" ref="I34:M34" si="20">I35+I47</f>
        <v>3730.0268139799991</v>
      </c>
      <c r="J34" s="5">
        <f t="shared" si="20"/>
        <v>3849.23704378</v>
      </c>
      <c r="K34" s="5">
        <f t="shared" si="20"/>
        <v>3687.8295552099999</v>
      </c>
      <c r="L34" s="5">
        <f t="shared" si="20"/>
        <v>3668.3997079200008</v>
      </c>
      <c r="M34" s="5">
        <f t="shared" si="20"/>
        <v>4203.9360637899999</v>
      </c>
      <c r="N34" s="2">
        <v>21</v>
      </c>
    </row>
    <row r="35" spans="1:14" ht="14.1" customHeight="1" x14ac:dyDescent="0.2">
      <c r="A35" s="1">
        <v>22</v>
      </c>
      <c r="B35" s="3" t="s">
        <v>32</v>
      </c>
      <c r="C35" s="5">
        <f>C36+C37+C38+C39+C40+C41+C42+C43+C44+C45+C46</f>
        <v>19770.157861389998</v>
      </c>
      <c r="D35" s="5">
        <f t="shared" ref="D35:G35" si="21">D36+D37+D38+D39+D40+D41+D42+D43+D44+D45+D46</f>
        <v>4797.6808601099983</v>
      </c>
      <c r="E35" s="5">
        <f t="shared" si="21"/>
        <v>4798.2732770899984</v>
      </c>
      <c r="F35" s="5">
        <f t="shared" si="21"/>
        <v>4978.91365099</v>
      </c>
      <c r="G35" s="5">
        <f t="shared" si="21"/>
        <v>5195.2900732000007</v>
      </c>
      <c r="H35" s="5">
        <f>H36+H37+H38+H39+H40+H41+H42+H43+H44+H45+H46</f>
        <v>20248.789220850002</v>
      </c>
      <c r="I35" s="5">
        <f t="shared" ref="I35:M35" si="22">I36+I37+I38+I39+I40+I41+I42+I43+I44+I45+I46</f>
        <v>5034.1885282099993</v>
      </c>
      <c r="J35" s="5">
        <f t="shared" si="22"/>
        <v>5053.6963151700002</v>
      </c>
      <c r="K35" s="5">
        <f t="shared" si="22"/>
        <v>5046.8696920700004</v>
      </c>
      <c r="L35" s="5">
        <f t="shared" si="22"/>
        <v>5114.0346854000009</v>
      </c>
      <c r="M35" s="5">
        <f t="shared" si="22"/>
        <v>5635.0135540800002</v>
      </c>
      <c r="N35" s="2">
        <v>22</v>
      </c>
    </row>
    <row r="36" spans="1:14" ht="12.95" customHeight="1" x14ac:dyDescent="0.2">
      <c r="A36" s="1">
        <v>23</v>
      </c>
      <c r="B36" s="3" t="s">
        <v>33</v>
      </c>
      <c r="C36" s="4">
        <f t="shared" ref="C36:C58" si="23">D36+E36+F36+G36</f>
        <v>9230.0021906299989</v>
      </c>
      <c r="D36" s="4">
        <v>2263.8828826299996</v>
      </c>
      <c r="E36" s="4">
        <v>2208.1704506899996</v>
      </c>
      <c r="F36" s="4">
        <v>2356.9310315500002</v>
      </c>
      <c r="G36" s="4">
        <v>2401.0178257600001</v>
      </c>
      <c r="H36" s="4">
        <f t="shared" ref="H36:H58" si="24">I36+J36+K36+L36</f>
        <v>9010.3658838999982</v>
      </c>
      <c r="I36" s="4">
        <v>2167.4179787799994</v>
      </c>
      <c r="J36" s="4">
        <v>2193.6898066099998</v>
      </c>
      <c r="K36" s="4">
        <v>2322.0726596300001</v>
      </c>
      <c r="L36" s="4">
        <v>2327.1854388799998</v>
      </c>
      <c r="M36" s="4">
        <v>2523.6508677499996</v>
      </c>
      <c r="N36" s="2">
        <v>23</v>
      </c>
    </row>
    <row r="37" spans="1:14" ht="12.95" customHeight="1" x14ac:dyDescent="0.2">
      <c r="A37" s="1">
        <v>24</v>
      </c>
      <c r="B37" s="3" t="s">
        <v>34</v>
      </c>
      <c r="C37" s="4">
        <f t="shared" si="23"/>
        <v>5488.5643095000005</v>
      </c>
      <c r="D37" s="4">
        <v>1478.6746489999998</v>
      </c>
      <c r="E37" s="4">
        <v>1318.5860539999999</v>
      </c>
      <c r="F37" s="4">
        <v>1333.5191555000001</v>
      </c>
      <c r="G37" s="4">
        <v>1357.7844510000002</v>
      </c>
      <c r="H37" s="4">
        <f t="shared" si="24"/>
        <v>6004.8769050000001</v>
      </c>
      <c r="I37" s="4">
        <v>1602.2196739999999</v>
      </c>
      <c r="J37" s="4">
        <v>1467.1170900000002</v>
      </c>
      <c r="K37" s="4">
        <v>1445.5325589999998</v>
      </c>
      <c r="L37" s="4">
        <v>1490.0075820000002</v>
      </c>
      <c r="M37" s="4">
        <v>1709.4182162499999</v>
      </c>
      <c r="N37" s="2">
        <v>24</v>
      </c>
    </row>
    <row r="38" spans="1:14" ht="12.95" customHeight="1" x14ac:dyDescent="0.2">
      <c r="A38" s="1">
        <v>25</v>
      </c>
      <c r="B38" s="3" t="s">
        <v>35</v>
      </c>
      <c r="C38" s="4">
        <f t="shared" si="23"/>
        <v>593.77183063999996</v>
      </c>
      <c r="D38" s="4">
        <v>140.33233145</v>
      </c>
      <c r="E38" s="4">
        <v>143.92984129999999</v>
      </c>
      <c r="F38" s="4">
        <v>153.17631681</v>
      </c>
      <c r="G38" s="4">
        <v>156.33334108</v>
      </c>
      <c r="H38" s="4">
        <f t="shared" si="24"/>
        <v>600.58673537000004</v>
      </c>
      <c r="I38" s="4">
        <v>147.53184141</v>
      </c>
      <c r="J38" s="4">
        <v>149.10036907</v>
      </c>
      <c r="K38" s="4">
        <v>152.33692909999999</v>
      </c>
      <c r="L38" s="4">
        <v>151.61759579</v>
      </c>
      <c r="M38" s="4">
        <v>146.18960454</v>
      </c>
      <c r="N38" s="2">
        <v>25</v>
      </c>
    </row>
    <row r="39" spans="1:14" ht="12.95" customHeight="1" x14ac:dyDescent="0.2">
      <c r="A39" s="1">
        <v>26</v>
      </c>
      <c r="B39" s="3" t="s">
        <v>36</v>
      </c>
      <c r="C39" s="4">
        <f t="shared" si="23"/>
        <v>0</v>
      </c>
      <c r="D39" s="4">
        <v>0</v>
      </c>
      <c r="E39" s="4">
        <v>0</v>
      </c>
      <c r="F39" s="4">
        <v>0</v>
      </c>
      <c r="G39" s="4">
        <v>0</v>
      </c>
      <c r="H39" s="4">
        <f t="shared" si="24"/>
        <v>0</v>
      </c>
      <c r="I39" s="4">
        <v>0</v>
      </c>
      <c r="J39" s="4">
        <v>0</v>
      </c>
      <c r="K39" s="4">
        <v>0</v>
      </c>
      <c r="L39" s="4">
        <v>0</v>
      </c>
      <c r="M39" s="4">
        <v>0</v>
      </c>
      <c r="N39" s="2">
        <v>26</v>
      </c>
    </row>
    <row r="40" spans="1:14" ht="12.95" customHeight="1" x14ac:dyDescent="0.2">
      <c r="A40" s="1">
        <v>27</v>
      </c>
      <c r="B40" s="3" t="s">
        <v>37</v>
      </c>
      <c r="C40" s="4">
        <f t="shared" si="23"/>
        <v>562.64341915</v>
      </c>
      <c r="D40" s="4">
        <v>86.999200809999991</v>
      </c>
      <c r="E40" s="4">
        <v>95.348480070000008</v>
      </c>
      <c r="F40" s="4">
        <v>166.73389806000003</v>
      </c>
      <c r="G40" s="4">
        <v>213.56184020999999</v>
      </c>
      <c r="H40" s="4">
        <f t="shared" si="24"/>
        <v>543.11942667000005</v>
      </c>
      <c r="I40" s="4">
        <v>70.893410070000002</v>
      </c>
      <c r="J40" s="4">
        <v>121.12348917999999</v>
      </c>
      <c r="K40" s="4">
        <v>157.77421838000001</v>
      </c>
      <c r="L40" s="4">
        <v>193.32830904000002</v>
      </c>
      <c r="M40" s="4">
        <v>88.136145089999985</v>
      </c>
      <c r="N40" s="2">
        <v>27</v>
      </c>
    </row>
    <row r="41" spans="1:14" ht="12.95" customHeight="1" x14ac:dyDescent="0.2">
      <c r="A41" s="1">
        <v>28</v>
      </c>
      <c r="B41" s="3" t="s">
        <v>38</v>
      </c>
      <c r="C41" s="4">
        <f t="shared" si="23"/>
        <v>204.44321864999998</v>
      </c>
      <c r="D41" s="4">
        <v>42.008536859999992</v>
      </c>
      <c r="E41" s="4">
        <v>51.944234249999994</v>
      </c>
      <c r="F41" s="4">
        <v>51.334632740000004</v>
      </c>
      <c r="G41" s="4">
        <v>59.155814799999995</v>
      </c>
      <c r="H41" s="4">
        <f t="shared" si="24"/>
        <v>259.51751337999997</v>
      </c>
      <c r="I41" s="4">
        <v>52.032405050000001</v>
      </c>
      <c r="J41" s="4">
        <v>79.661023679999985</v>
      </c>
      <c r="K41" s="4">
        <v>62.23158024</v>
      </c>
      <c r="L41" s="4">
        <v>65.592504410000004</v>
      </c>
      <c r="M41" s="4">
        <v>60.182523809999992</v>
      </c>
      <c r="N41" s="2">
        <v>28</v>
      </c>
    </row>
    <row r="42" spans="1:14" ht="12.95" customHeight="1" x14ac:dyDescent="0.2">
      <c r="A42" s="1">
        <v>29</v>
      </c>
      <c r="B42" s="3" t="s">
        <v>39</v>
      </c>
      <c r="C42" s="4">
        <f t="shared" si="23"/>
        <v>48.55684325</v>
      </c>
      <c r="D42" s="4">
        <v>11.53428609</v>
      </c>
      <c r="E42" s="4">
        <v>11.67587299</v>
      </c>
      <c r="F42" s="4">
        <v>12.84363808</v>
      </c>
      <c r="G42" s="4">
        <v>12.50304609</v>
      </c>
      <c r="H42" s="4">
        <f t="shared" si="24"/>
        <v>50.344614159999999</v>
      </c>
      <c r="I42" s="4">
        <v>12.341633590000001</v>
      </c>
      <c r="J42" s="4">
        <v>11.90939045</v>
      </c>
      <c r="K42" s="4">
        <v>13.22323214</v>
      </c>
      <c r="L42" s="4">
        <v>12.87035798</v>
      </c>
      <c r="M42" s="4">
        <v>12.138281930000002</v>
      </c>
      <c r="N42" s="2">
        <v>29</v>
      </c>
    </row>
    <row r="43" spans="1:14" ht="12.95" customHeight="1" x14ac:dyDescent="0.2">
      <c r="A43" s="1">
        <v>30</v>
      </c>
      <c r="B43" s="3" t="s">
        <v>40</v>
      </c>
      <c r="C43" s="4">
        <f t="shared" si="23"/>
        <v>2.73693403</v>
      </c>
      <c r="D43" s="4">
        <v>2.5674081499999999</v>
      </c>
      <c r="E43" s="4">
        <v>1.3339450000000001E-2</v>
      </c>
      <c r="F43" s="4">
        <v>8.0161160000000009E-2</v>
      </c>
      <c r="G43" s="4">
        <v>7.6025270000000006E-2</v>
      </c>
      <c r="H43" s="4">
        <f t="shared" si="24"/>
        <v>0.79637051000000003</v>
      </c>
      <c r="I43" s="4">
        <v>0.73439995000000002</v>
      </c>
      <c r="J43" s="4">
        <v>2.006867E-2</v>
      </c>
      <c r="K43" s="4">
        <v>2.065109E-2</v>
      </c>
      <c r="L43" s="4">
        <v>2.12508E-2</v>
      </c>
      <c r="M43" s="4">
        <v>0.20072097999999999</v>
      </c>
      <c r="N43" s="2">
        <v>30</v>
      </c>
    </row>
    <row r="44" spans="1:14" ht="12.95" customHeight="1" x14ac:dyDescent="0.2">
      <c r="A44" s="1">
        <v>31</v>
      </c>
      <c r="B44" s="3" t="s">
        <v>41</v>
      </c>
      <c r="C44" s="4">
        <f t="shared" si="23"/>
        <v>3526.0757478099999</v>
      </c>
      <c r="D44" s="4">
        <v>740.41451839000001</v>
      </c>
      <c r="E44" s="4">
        <v>939.99984180000001</v>
      </c>
      <c r="F44" s="4">
        <v>874.2381431</v>
      </c>
      <c r="G44" s="4">
        <v>971.42324452000003</v>
      </c>
      <c r="H44" s="4">
        <f t="shared" si="24"/>
        <v>3638.9581239300005</v>
      </c>
      <c r="I44" s="4">
        <v>946.05825675999995</v>
      </c>
      <c r="J44" s="4">
        <v>999.20789847000003</v>
      </c>
      <c r="K44" s="4">
        <v>858.97252898000011</v>
      </c>
      <c r="L44" s="4">
        <v>834.71943972000008</v>
      </c>
      <c r="M44" s="4">
        <v>1058.24107686</v>
      </c>
      <c r="N44" s="2">
        <v>31</v>
      </c>
    </row>
    <row r="45" spans="1:14" ht="12.95" customHeight="1" x14ac:dyDescent="0.2">
      <c r="A45" s="1">
        <v>32</v>
      </c>
      <c r="B45" s="3" t="s">
        <v>42</v>
      </c>
      <c r="C45" s="4">
        <f t="shared" si="23"/>
        <v>4.1983177299999994</v>
      </c>
      <c r="D45" s="4">
        <v>1.06204673</v>
      </c>
      <c r="E45" s="4">
        <v>1.0091625399999999</v>
      </c>
      <c r="F45" s="4">
        <v>1.05302399</v>
      </c>
      <c r="G45" s="4">
        <v>1.0740844700000001</v>
      </c>
      <c r="H45" s="4">
        <f t="shared" si="24"/>
        <v>4.2386239300000002</v>
      </c>
      <c r="I45" s="4">
        <v>1.1045286000000001</v>
      </c>
      <c r="J45" s="4">
        <v>1.0495290399999999</v>
      </c>
      <c r="K45" s="4">
        <v>1.03196351</v>
      </c>
      <c r="L45" s="4">
        <v>1.05260278</v>
      </c>
      <c r="M45" s="4">
        <v>2.4679638700000002</v>
      </c>
      <c r="N45" s="2">
        <v>32</v>
      </c>
    </row>
    <row r="46" spans="1:14" ht="12.95" customHeight="1" x14ac:dyDescent="0.2">
      <c r="A46" s="1">
        <v>33</v>
      </c>
      <c r="B46" s="3" t="s">
        <v>43</v>
      </c>
      <c r="C46" s="4">
        <f t="shared" si="23"/>
        <v>109.16505000000001</v>
      </c>
      <c r="D46" s="4">
        <v>30.204999999999998</v>
      </c>
      <c r="E46" s="4">
        <v>27.596</v>
      </c>
      <c r="F46" s="4">
        <v>29.00365</v>
      </c>
      <c r="G46" s="4">
        <v>22.360399999999998</v>
      </c>
      <c r="H46" s="4">
        <f t="shared" si="24"/>
        <v>135.98502399999998</v>
      </c>
      <c r="I46" s="4">
        <v>33.854399999999998</v>
      </c>
      <c r="J46" s="4">
        <v>30.81765</v>
      </c>
      <c r="K46" s="4">
        <v>33.673369999999998</v>
      </c>
      <c r="L46" s="4">
        <v>37.639603999999999</v>
      </c>
      <c r="M46" s="4">
        <v>34.388153000000003</v>
      </c>
      <c r="N46" s="2">
        <v>33</v>
      </c>
    </row>
    <row r="47" spans="1:14" ht="14.1" customHeight="1" x14ac:dyDescent="0.2">
      <c r="A47" s="1">
        <v>34</v>
      </c>
      <c r="B47" s="3" t="s">
        <v>44</v>
      </c>
      <c r="C47" s="5">
        <f>C48+C49+C50+C51+C52+C53+C54+C55+C56+C57+C58</f>
        <v>-5556.0214675299994</v>
      </c>
      <c r="D47" s="5">
        <f t="shared" ref="D47:G47" si="25">D48+D49+D50+D51+D52+D53+D54+D55+D56+D57+D58</f>
        <v>-1290.5658004300001</v>
      </c>
      <c r="E47" s="5">
        <f t="shared" si="25"/>
        <v>-1204.9453570200001</v>
      </c>
      <c r="F47" s="5">
        <f t="shared" si="25"/>
        <v>-1444.3408799200001</v>
      </c>
      <c r="G47" s="5">
        <f t="shared" si="25"/>
        <v>-1616.16943016</v>
      </c>
      <c r="H47" s="5">
        <f>H48+H49+H50+H51+H52+H53+H54+H55+H56+H57+H58</f>
        <v>-5313.29609996</v>
      </c>
      <c r="I47" s="5">
        <f t="shared" ref="I47:M47" si="26">I48+I49+I50+I51+I52+I53+I54+I55+I56+I57+I58</f>
        <v>-1304.1617142300004</v>
      </c>
      <c r="J47" s="5">
        <f t="shared" si="26"/>
        <v>-1204.4592713899999</v>
      </c>
      <c r="K47" s="5">
        <f t="shared" si="26"/>
        <v>-1359.0401368600003</v>
      </c>
      <c r="L47" s="5">
        <f t="shared" si="26"/>
        <v>-1445.6349774800001</v>
      </c>
      <c r="M47" s="5">
        <f t="shared" si="26"/>
        <v>-1431.0774902900005</v>
      </c>
      <c r="N47" s="2">
        <v>34</v>
      </c>
    </row>
    <row r="48" spans="1:14" ht="12.95" customHeight="1" x14ac:dyDescent="0.2">
      <c r="A48" s="1">
        <v>35</v>
      </c>
      <c r="B48" s="3" t="s">
        <v>33</v>
      </c>
      <c r="C48" s="4">
        <f t="shared" si="23"/>
        <v>-2820.49387213</v>
      </c>
      <c r="D48" s="4">
        <v>-597.55548642999997</v>
      </c>
      <c r="E48" s="4">
        <v>-586.44951183000012</v>
      </c>
      <c r="F48" s="4">
        <v>-796.03721643000006</v>
      </c>
      <c r="G48" s="4">
        <v>-840.45165743999996</v>
      </c>
      <c r="H48" s="4">
        <f t="shared" si="24"/>
        <v>-2563.31367679</v>
      </c>
      <c r="I48" s="4">
        <v>-564.56130824000002</v>
      </c>
      <c r="J48" s="4">
        <v>-609.01450036999995</v>
      </c>
      <c r="K48" s="4">
        <v>-725.35857080000017</v>
      </c>
      <c r="L48" s="4">
        <v>-664.37929738000003</v>
      </c>
      <c r="M48" s="4">
        <v>-676.22514616000012</v>
      </c>
      <c r="N48" s="2">
        <v>35</v>
      </c>
    </row>
    <row r="49" spans="1:14" ht="12.95" customHeight="1" x14ac:dyDescent="0.2">
      <c r="A49" s="1">
        <v>36</v>
      </c>
      <c r="B49" s="3" t="s">
        <v>34</v>
      </c>
      <c r="C49" s="4">
        <f t="shared" si="23"/>
        <v>-1231.9306120000001</v>
      </c>
      <c r="D49" s="4">
        <v>-397.96408600000001</v>
      </c>
      <c r="E49" s="4">
        <v>-253.32308399999999</v>
      </c>
      <c r="F49" s="4">
        <v>-258.27817399999998</v>
      </c>
      <c r="G49" s="4">
        <v>-322.36526800000001</v>
      </c>
      <c r="H49" s="4">
        <f t="shared" si="24"/>
        <v>-1284.2187334499999</v>
      </c>
      <c r="I49" s="4">
        <v>-426.12273948999996</v>
      </c>
      <c r="J49" s="4">
        <v>-263.82960435999996</v>
      </c>
      <c r="K49" s="4">
        <v>-260.75522160000003</v>
      </c>
      <c r="L49" s="4">
        <v>-333.511168</v>
      </c>
      <c r="M49" s="4">
        <v>-404.67280919000001</v>
      </c>
      <c r="N49" s="2">
        <v>36</v>
      </c>
    </row>
    <row r="50" spans="1:14" ht="12.95" customHeight="1" x14ac:dyDescent="0.2">
      <c r="A50" s="1">
        <v>37</v>
      </c>
      <c r="B50" s="3" t="s">
        <v>35</v>
      </c>
      <c r="C50" s="4">
        <f t="shared" si="23"/>
        <v>-84.034910719999999</v>
      </c>
      <c r="D50" s="4">
        <v>-19.845753670000001</v>
      </c>
      <c r="E50" s="4">
        <v>-23.688972249999999</v>
      </c>
      <c r="F50" s="4">
        <v>-20.523602329999999</v>
      </c>
      <c r="G50" s="4">
        <v>-19.97658247</v>
      </c>
      <c r="H50" s="4">
        <f t="shared" si="24"/>
        <v>-86.143663419999996</v>
      </c>
      <c r="I50" s="4">
        <v>-20.960521</v>
      </c>
      <c r="J50" s="4">
        <v>-24.294366360000001</v>
      </c>
      <c r="K50" s="4">
        <v>-20.11313028</v>
      </c>
      <c r="L50" s="4">
        <v>-20.775645779999998</v>
      </c>
      <c r="M50" s="4">
        <v>-19.824994</v>
      </c>
      <c r="N50" s="2">
        <v>37</v>
      </c>
    </row>
    <row r="51" spans="1:14" ht="12.95" customHeight="1" x14ac:dyDescent="0.2">
      <c r="A51" s="1">
        <v>38</v>
      </c>
      <c r="B51" s="3" t="s">
        <v>36</v>
      </c>
      <c r="C51" s="4">
        <f t="shared" si="23"/>
        <v>0</v>
      </c>
      <c r="D51" s="4">
        <v>0</v>
      </c>
      <c r="E51" s="4">
        <v>0</v>
      </c>
      <c r="F51" s="4">
        <v>0</v>
      </c>
      <c r="G51" s="4">
        <v>0</v>
      </c>
      <c r="H51" s="4">
        <f t="shared" si="24"/>
        <v>0</v>
      </c>
      <c r="I51" s="4">
        <v>0</v>
      </c>
      <c r="J51" s="4">
        <v>0</v>
      </c>
      <c r="K51" s="4">
        <v>0</v>
      </c>
      <c r="L51" s="4">
        <v>0</v>
      </c>
      <c r="M51" s="4">
        <v>0</v>
      </c>
      <c r="N51" s="2">
        <v>38</v>
      </c>
    </row>
    <row r="52" spans="1:14" ht="12.95" customHeight="1" x14ac:dyDescent="0.2">
      <c r="A52" s="1">
        <v>39</v>
      </c>
      <c r="B52" s="3" t="s">
        <v>37</v>
      </c>
      <c r="C52" s="4">
        <f t="shared" si="23"/>
        <v>-589.18152895000003</v>
      </c>
      <c r="D52" s="4">
        <v>-68.30134262</v>
      </c>
      <c r="E52" s="4">
        <v>-150.99021564</v>
      </c>
      <c r="F52" s="4">
        <v>-180.31676656000002</v>
      </c>
      <c r="G52" s="4">
        <v>-189.57320412999999</v>
      </c>
      <c r="H52" s="4">
        <f t="shared" si="24"/>
        <v>-542.26737374999993</v>
      </c>
      <c r="I52" s="4">
        <v>-71.745722390000012</v>
      </c>
      <c r="J52" s="4">
        <v>-115.20562455</v>
      </c>
      <c r="K52" s="4">
        <v>-148.87848220000001</v>
      </c>
      <c r="L52" s="4">
        <v>-206.43754460999997</v>
      </c>
      <c r="M52" s="4">
        <v>-95.197330249999993</v>
      </c>
      <c r="N52" s="2">
        <v>39</v>
      </c>
    </row>
    <row r="53" spans="1:14" ht="12.95" customHeight="1" x14ac:dyDescent="0.2">
      <c r="A53" s="1">
        <v>40</v>
      </c>
      <c r="B53" s="3" t="s">
        <v>38</v>
      </c>
      <c r="C53" s="4">
        <f t="shared" si="23"/>
        <v>-89.840327339999988</v>
      </c>
      <c r="D53" s="4">
        <v>-19.777118639999998</v>
      </c>
      <c r="E53" s="4">
        <v>-19.604584149999997</v>
      </c>
      <c r="F53" s="4">
        <v>-21.67213847</v>
      </c>
      <c r="G53" s="4">
        <v>-28.78648608</v>
      </c>
      <c r="H53" s="4">
        <f t="shared" si="24"/>
        <v>-121.69910286000001</v>
      </c>
      <c r="I53" s="4">
        <v>-23.976105059999998</v>
      </c>
      <c r="J53" s="4">
        <v>-26.583662829999998</v>
      </c>
      <c r="K53" s="4">
        <v>-24.720972600000003</v>
      </c>
      <c r="L53" s="4">
        <v>-46.418362370000004</v>
      </c>
      <c r="M53" s="4">
        <v>-43.899535400000005</v>
      </c>
      <c r="N53" s="2">
        <v>40</v>
      </c>
    </row>
    <row r="54" spans="1:14" ht="12.95" customHeight="1" x14ac:dyDescent="0.2">
      <c r="A54" s="1">
        <v>41</v>
      </c>
      <c r="B54" s="3" t="s">
        <v>39</v>
      </c>
      <c r="C54" s="4">
        <f t="shared" si="23"/>
        <v>-78.655573000000004</v>
      </c>
      <c r="D54" s="4">
        <v>-18.75780056</v>
      </c>
      <c r="E54" s="4">
        <v>-19.155254750000001</v>
      </c>
      <c r="F54" s="4">
        <v>-20.63861159</v>
      </c>
      <c r="G54" s="4">
        <v>-20.1039061</v>
      </c>
      <c r="H54" s="4">
        <f t="shared" si="24"/>
        <v>-81.476184970000006</v>
      </c>
      <c r="I54" s="4">
        <v>-20.069790300000001</v>
      </c>
      <c r="J54" s="4">
        <v>-19.538359849999999</v>
      </c>
      <c r="K54" s="4">
        <v>-21.210797469999999</v>
      </c>
      <c r="L54" s="4">
        <v>-20.657237349999999</v>
      </c>
      <c r="M54" s="4">
        <v>-18.842429209999999</v>
      </c>
      <c r="N54" s="2">
        <v>41</v>
      </c>
    </row>
    <row r="55" spans="1:14" ht="12.95" customHeight="1" x14ac:dyDescent="0.2">
      <c r="A55" s="1">
        <v>42</v>
      </c>
      <c r="B55" s="3" t="s">
        <v>40</v>
      </c>
      <c r="C55" s="4">
        <f t="shared" si="23"/>
        <v>-30.938238149999997</v>
      </c>
      <c r="D55" s="4">
        <v>-6.6453161399999994</v>
      </c>
      <c r="E55" s="4">
        <v>-2.88021555</v>
      </c>
      <c r="F55" s="4">
        <v>-1.1458950899999998</v>
      </c>
      <c r="G55" s="4">
        <v>-20.266811369999999</v>
      </c>
      <c r="H55" s="4">
        <f t="shared" si="24"/>
        <v>-24.048305690000003</v>
      </c>
      <c r="I55" s="4">
        <v>-8.6276150500000011</v>
      </c>
      <c r="J55" s="4">
        <v>-5.1445236000000003</v>
      </c>
      <c r="K55" s="4">
        <v>-6.1345165399999999</v>
      </c>
      <c r="L55" s="4">
        <v>-4.1416504999999999</v>
      </c>
      <c r="M55" s="4">
        <v>-11.090918969999999</v>
      </c>
      <c r="N55" s="2">
        <v>42</v>
      </c>
    </row>
    <row r="56" spans="1:14" ht="12.95" customHeight="1" x14ac:dyDescent="0.2">
      <c r="A56" s="1">
        <v>43</v>
      </c>
      <c r="B56" s="3" t="s">
        <v>41</v>
      </c>
      <c r="C56" s="4">
        <f t="shared" si="23"/>
        <v>-523.7514728000001</v>
      </c>
      <c r="D56" s="4">
        <v>-132.89228473</v>
      </c>
      <c r="E56" s="4">
        <v>-123.42849961000002</v>
      </c>
      <c r="F56" s="4">
        <v>-120.64539130000001</v>
      </c>
      <c r="G56" s="4">
        <v>-146.78529716</v>
      </c>
      <c r="H56" s="4">
        <f t="shared" si="24"/>
        <v>-501.15649875999998</v>
      </c>
      <c r="I56" s="4">
        <v>-137.38065234000001</v>
      </c>
      <c r="J56" s="4">
        <v>-115.30798988000001</v>
      </c>
      <c r="K56" s="4">
        <v>-127.01336080999999</v>
      </c>
      <c r="L56" s="4">
        <v>-121.45449572999999</v>
      </c>
      <c r="M56" s="4">
        <v>-131.16848816999999</v>
      </c>
      <c r="N56" s="2">
        <v>43</v>
      </c>
    </row>
    <row r="57" spans="1:14" ht="12.95" customHeight="1" x14ac:dyDescent="0.2">
      <c r="A57" s="1">
        <v>44</v>
      </c>
      <c r="B57" s="3" t="s">
        <v>42</v>
      </c>
      <c r="C57" s="4">
        <f t="shared" si="23"/>
        <v>-12.57335181</v>
      </c>
      <c r="D57" s="4">
        <v>-3.1562453800000001</v>
      </c>
      <c r="E57" s="4">
        <v>-3.02254406</v>
      </c>
      <c r="F57" s="4">
        <v>-3.1656249399999998</v>
      </c>
      <c r="G57" s="4">
        <v>-3.2289374300000002</v>
      </c>
      <c r="H57" s="4">
        <f t="shared" si="24"/>
        <v>-12.692612140000001</v>
      </c>
      <c r="I57" s="4">
        <v>-3.2824952000000001</v>
      </c>
      <c r="J57" s="4">
        <v>-3.1434458300000001</v>
      </c>
      <c r="K57" s="4">
        <v>-3.10231243</v>
      </c>
      <c r="L57" s="4">
        <v>-3.1643586800000003</v>
      </c>
      <c r="M57" s="4">
        <v>-4.3416995899999993</v>
      </c>
      <c r="N57" s="2">
        <v>44</v>
      </c>
    </row>
    <row r="58" spans="1:14" ht="12.95" customHeight="1" x14ac:dyDescent="0.2">
      <c r="A58" s="1">
        <v>45</v>
      </c>
      <c r="B58" s="3" t="s">
        <v>43</v>
      </c>
      <c r="C58" s="4">
        <f t="shared" si="23"/>
        <v>-94.621580629999997</v>
      </c>
      <c r="D58" s="4">
        <v>-25.670366260000002</v>
      </c>
      <c r="E58" s="4">
        <v>-22.40247518</v>
      </c>
      <c r="F58" s="4">
        <v>-21.917459209999997</v>
      </c>
      <c r="G58" s="4">
        <v>-24.631279979999999</v>
      </c>
      <c r="H58" s="4">
        <f t="shared" si="24"/>
        <v>-96.279948130000008</v>
      </c>
      <c r="I58" s="4">
        <v>-27.434765159999998</v>
      </c>
      <c r="J58" s="4">
        <v>-22.39719376</v>
      </c>
      <c r="K58" s="4">
        <v>-21.75277213</v>
      </c>
      <c r="L58" s="4">
        <v>-24.695217079999999</v>
      </c>
      <c r="M58" s="4">
        <v>-25.814139349999998</v>
      </c>
      <c r="N58" s="2">
        <v>45</v>
      </c>
    </row>
    <row r="59" spans="1:14" ht="15" customHeight="1" x14ac:dyDescent="0.2">
      <c r="A59" s="1">
        <v>46</v>
      </c>
      <c r="B59" s="3" t="s">
        <v>45</v>
      </c>
      <c r="C59" s="5">
        <f>C60+C67</f>
        <v>-3634.0749532600012</v>
      </c>
      <c r="D59" s="5">
        <f t="shared" ref="D59:G59" si="27">D60+D67</f>
        <v>-1027.7024647499998</v>
      </c>
      <c r="E59" s="5">
        <f t="shared" si="27"/>
        <v>-768.59666283000001</v>
      </c>
      <c r="F59" s="5">
        <f t="shared" si="27"/>
        <v>-1109.2597500699999</v>
      </c>
      <c r="G59" s="5">
        <f t="shared" si="27"/>
        <v>-728.5160756099998</v>
      </c>
      <c r="H59" s="5">
        <f>H60+H67</f>
        <v>-3947.8850855499986</v>
      </c>
      <c r="I59" s="5">
        <f t="shared" ref="I59:M59" si="28">I60+I67</f>
        <v>-1159.5971614899997</v>
      </c>
      <c r="J59" s="5">
        <f t="shared" si="28"/>
        <v>-723.85788623999997</v>
      </c>
      <c r="K59" s="5">
        <f t="shared" si="28"/>
        <v>-1229.1505617099999</v>
      </c>
      <c r="L59" s="5">
        <f t="shared" si="28"/>
        <v>-835.27947611000013</v>
      </c>
      <c r="M59" s="5">
        <f t="shared" si="28"/>
        <v>-1110.7254375900002</v>
      </c>
      <c r="N59" s="2">
        <v>46</v>
      </c>
    </row>
    <row r="60" spans="1:14" ht="14.1" customHeight="1" x14ac:dyDescent="0.2">
      <c r="A60" s="1">
        <v>47</v>
      </c>
      <c r="B60" s="3" t="s">
        <v>46</v>
      </c>
      <c r="C60" s="5">
        <f>C61+C62</f>
        <v>3750.1551882200001</v>
      </c>
      <c r="D60" s="5">
        <f t="shared" ref="D60:G60" si="29">D61+D62</f>
        <v>953.67662602000007</v>
      </c>
      <c r="E60" s="5">
        <f t="shared" si="29"/>
        <v>863.76411536000001</v>
      </c>
      <c r="F60" s="5">
        <f t="shared" si="29"/>
        <v>935.79481124000006</v>
      </c>
      <c r="G60" s="5">
        <f t="shared" si="29"/>
        <v>996.91963560000011</v>
      </c>
      <c r="H60" s="5">
        <f>H61+H62</f>
        <v>4312.4928377100005</v>
      </c>
      <c r="I60" s="5">
        <f t="shared" ref="I60:M60" si="30">I61+I62</f>
        <v>1139.09019513</v>
      </c>
      <c r="J60" s="5">
        <f t="shared" si="30"/>
        <v>1056.8168184799999</v>
      </c>
      <c r="K60" s="5">
        <f t="shared" si="30"/>
        <v>1058.15161629</v>
      </c>
      <c r="L60" s="5">
        <f t="shared" si="30"/>
        <v>1058.4342078100001</v>
      </c>
      <c r="M60" s="5">
        <f t="shared" si="30"/>
        <v>1038.5287667600001</v>
      </c>
      <c r="N60" s="2">
        <v>47</v>
      </c>
    </row>
    <row r="61" spans="1:14" ht="12.95" customHeight="1" x14ac:dyDescent="0.2">
      <c r="A61" s="1">
        <v>48</v>
      </c>
      <c r="B61" s="3" t="s">
        <v>47</v>
      </c>
      <c r="C61" s="4">
        <f t="shared" ref="C61:C68" si="31">D61+E61+F61+G61</f>
        <v>56.889672539999999</v>
      </c>
      <c r="D61" s="4">
        <v>21.817409519999998</v>
      </c>
      <c r="E61" s="4">
        <v>9.5404993999999999</v>
      </c>
      <c r="F61" s="4">
        <v>12.07950306</v>
      </c>
      <c r="G61" s="4">
        <v>13.452260559999999</v>
      </c>
      <c r="H61" s="4">
        <f t="shared" ref="H61:H68" si="32">I61+J61+K61+L61</f>
        <v>64.013893019999998</v>
      </c>
      <c r="I61" s="4">
        <v>24.894273829999999</v>
      </c>
      <c r="J61" s="4">
        <v>10.5531399</v>
      </c>
      <c r="K61" s="4">
        <v>13.491225849999999</v>
      </c>
      <c r="L61" s="4">
        <v>15.075253440000001</v>
      </c>
      <c r="M61" s="4">
        <v>33.861180230000002</v>
      </c>
      <c r="N61" s="2">
        <v>48</v>
      </c>
    </row>
    <row r="62" spans="1:14" ht="12.95" customHeight="1" x14ac:dyDescent="0.2">
      <c r="A62" s="1">
        <v>49</v>
      </c>
      <c r="B62" s="3" t="s">
        <v>48</v>
      </c>
      <c r="C62" s="4">
        <f>C63+C64+C65</f>
        <v>3693.2655156800001</v>
      </c>
      <c r="D62" s="4">
        <f t="shared" ref="D62:G62" si="33">D63+D64+D65</f>
        <v>931.85921650000012</v>
      </c>
      <c r="E62" s="4">
        <f t="shared" si="33"/>
        <v>854.22361595999996</v>
      </c>
      <c r="F62" s="4">
        <f t="shared" si="33"/>
        <v>923.71530818000008</v>
      </c>
      <c r="G62" s="4">
        <f t="shared" si="33"/>
        <v>983.46737504000009</v>
      </c>
      <c r="H62" s="4">
        <f>H63+H64+H65</f>
        <v>4248.4789446900004</v>
      </c>
      <c r="I62" s="4">
        <f t="shared" ref="I62:M62" si="34">I63+I64+I65</f>
        <v>1114.1959213</v>
      </c>
      <c r="J62" s="4">
        <f t="shared" si="34"/>
        <v>1046.26367858</v>
      </c>
      <c r="K62" s="4">
        <f t="shared" si="34"/>
        <v>1044.6603904399999</v>
      </c>
      <c r="L62" s="4">
        <f t="shared" si="34"/>
        <v>1043.35895437</v>
      </c>
      <c r="M62" s="4">
        <f t="shared" si="34"/>
        <v>1004.6675865300001</v>
      </c>
      <c r="N62" s="2">
        <v>49</v>
      </c>
    </row>
    <row r="63" spans="1:14" ht="12.75" customHeight="1" x14ac:dyDescent="0.2">
      <c r="A63" s="1">
        <v>50</v>
      </c>
      <c r="B63" s="3" t="s">
        <v>49</v>
      </c>
      <c r="C63" s="4">
        <f t="shared" si="31"/>
        <v>151.78913778000003</v>
      </c>
      <c r="D63" s="4">
        <v>149.10283141000002</v>
      </c>
      <c r="E63" s="4">
        <v>0.57446105999999997</v>
      </c>
      <c r="F63" s="4">
        <v>1.5237391000000002</v>
      </c>
      <c r="G63" s="4">
        <v>0.58810620999999996</v>
      </c>
      <c r="H63" s="4">
        <f t="shared" si="32"/>
        <v>154.95231652000001</v>
      </c>
      <c r="I63" s="4">
        <v>140.85317387999999</v>
      </c>
      <c r="J63" s="4">
        <v>3.2323823000000003</v>
      </c>
      <c r="K63" s="4">
        <v>0.62421172000000003</v>
      </c>
      <c r="L63" s="4">
        <v>10.242548620000001</v>
      </c>
      <c r="M63" s="4">
        <v>0.63134923000000009</v>
      </c>
      <c r="N63" s="2">
        <v>50</v>
      </c>
    </row>
    <row r="64" spans="1:14" ht="12.75" customHeight="1" x14ac:dyDescent="0.2">
      <c r="A64" s="1">
        <v>51</v>
      </c>
      <c r="B64" s="3" t="s">
        <v>50</v>
      </c>
      <c r="C64" s="4">
        <f t="shared" si="31"/>
        <v>744.19578086000001</v>
      </c>
      <c r="D64" s="4">
        <v>159.95628920999999</v>
      </c>
      <c r="E64" s="4">
        <v>178.60324588000003</v>
      </c>
      <c r="F64" s="4">
        <v>197.51004585000001</v>
      </c>
      <c r="G64" s="4">
        <v>208.12619992000003</v>
      </c>
      <c r="H64" s="4">
        <f t="shared" si="32"/>
        <v>1052.9237395</v>
      </c>
      <c r="I64" s="4">
        <v>216.86931816999999</v>
      </c>
      <c r="J64" s="4">
        <v>275.54727586000001</v>
      </c>
      <c r="K64" s="4">
        <v>273.97726805999997</v>
      </c>
      <c r="L64" s="4">
        <v>286.52987741000004</v>
      </c>
      <c r="M64" s="4">
        <v>248.22731901999998</v>
      </c>
      <c r="N64" s="2">
        <v>51</v>
      </c>
    </row>
    <row r="65" spans="1:14" ht="12.75" customHeight="1" x14ac:dyDescent="0.2">
      <c r="A65" s="1">
        <v>52</v>
      </c>
      <c r="B65" s="3" t="s">
        <v>51</v>
      </c>
      <c r="C65" s="4">
        <f t="shared" si="31"/>
        <v>2797.28059704</v>
      </c>
      <c r="D65" s="4">
        <v>622.80009588000007</v>
      </c>
      <c r="E65" s="4">
        <v>675.04590901999995</v>
      </c>
      <c r="F65" s="4">
        <v>724.68152323000004</v>
      </c>
      <c r="G65" s="4">
        <v>774.75306891000002</v>
      </c>
      <c r="H65" s="4">
        <f t="shared" si="32"/>
        <v>3040.6028886700005</v>
      </c>
      <c r="I65" s="4">
        <v>756.47342924999998</v>
      </c>
      <c r="J65" s="4">
        <v>767.48402042000009</v>
      </c>
      <c r="K65" s="4">
        <v>770.05891066000004</v>
      </c>
      <c r="L65" s="4">
        <v>746.58652834000009</v>
      </c>
      <c r="M65" s="4">
        <v>755.80891828000006</v>
      </c>
      <c r="N65" s="2">
        <v>52</v>
      </c>
    </row>
    <row r="66" spans="1:14" ht="12.75" customHeight="1" x14ac:dyDescent="0.2">
      <c r="A66" s="1"/>
      <c r="B66" s="3" t="s">
        <v>91</v>
      </c>
      <c r="C66" s="4"/>
      <c r="D66" s="4"/>
      <c r="E66" s="4"/>
      <c r="F66" s="4"/>
      <c r="G66" s="4"/>
      <c r="H66" s="4"/>
      <c r="I66" s="4"/>
      <c r="J66" s="4"/>
      <c r="K66" s="4"/>
      <c r="L66" s="4"/>
      <c r="M66" s="4"/>
      <c r="N66" s="2"/>
    </row>
    <row r="67" spans="1:14" ht="14.1" customHeight="1" x14ac:dyDescent="0.2">
      <c r="A67" s="1">
        <v>53</v>
      </c>
      <c r="B67" s="3" t="s">
        <v>52</v>
      </c>
      <c r="C67" s="5">
        <f>C68+C69</f>
        <v>-7384.2301414800013</v>
      </c>
      <c r="D67" s="5">
        <f t="shared" ref="D67:G67" si="35">D68+D69</f>
        <v>-1981.3790907699997</v>
      </c>
      <c r="E67" s="5">
        <f t="shared" si="35"/>
        <v>-1632.36077819</v>
      </c>
      <c r="F67" s="5">
        <f t="shared" si="35"/>
        <v>-2045.0545613099998</v>
      </c>
      <c r="G67" s="5">
        <f t="shared" si="35"/>
        <v>-1725.4357112099999</v>
      </c>
      <c r="H67" s="5">
        <f>H68+H69</f>
        <v>-8260.3779232599991</v>
      </c>
      <c r="I67" s="5">
        <f t="shared" ref="I67:M67" si="36">I68+I69</f>
        <v>-2298.6873566199997</v>
      </c>
      <c r="J67" s="5">
        <f t="shared" si="36"/>
        <v>-1780.6747047199999</v>
      </c>
      <c r="K67" s="5">
        <f t="shared" si="36"/>
        <v>-2287.3021779999999</v>
      </c>
      <c r="L67" s="5">
        <f t="shared" si="36"/>
        <v>-1893.7136839200002</v>
      </c>
      <c r="M67" s="5">
        <f t="shared" si="36"/>
        <v>-2149.2542043500002</v>
      </c>
      <c r="N67" s="2">
        <v>53</v>
      </c>
    </row>
    <row r="68" spans="1:14" ht="12.95" customHeight="1" x14ac:dyDescent="0.2">
      <c r="A68" s="1">
        <v>54</v>
      </c>
      <c r="B68" s="3" t="s">
        <v>47</v>
      </c>
      <c r="C68" s="4">
        <f t="shared" si="31"/>
        <v>-2.9044540000000003</v>
      </c>
      <c r="D68" s="4">
        <v>-0.40500000000000003</v>
      </c>
      <c r="E68" s="4">
        <v>-1.147</v>
      </c>
      <c r="F68" s="4">
        <v>-0.443554</v>
      </c>
      <c r="G68" s="4">
        <v>-0.90890000000000004</v>
      </c>
      <c r="H68" s="4">
        <f t="shared" si="32"/>
        <v>-3.4853448</v>
      </c>
      <c r="I68" s="4">
        <v>-0.48599999999999999</v>
      </c>
      <c r="J68" s="4">
        <v>-1.3764000000000001</v>
      </c>
      <c r="K68" s="4">
        <v>-0.53226479999999998</v>
      </c>
      <c r="L68" s="4">
        <v>-1.0906800000000001</v>
      </c>
      <c r="M68" s="4">
        <v>-0.47789999999999999</v>
      </c>
      <c r="N68" s="2">
        <v>54</v>
      </c>
    </row>
    <row r="69" spans="1:14" ht="12.95" customHeight="1" x14ac:dyDescent="0.2">
      <c r="A69" s="1">
        <v>55</v>
      </c>
      <c r="B69" s="3" t="s">
        <v>48</v>
      </c>
      <c r="C69" s="4">
        <f>C70+C71+C72</f>
        <v>-7381.3256874800009</v>
      </c>
      <c r="D69" s="4">
        <f t="shared" ref="D69:G69" si="37">D70+D71+D72</f>
        <v>-1980.9740907699997</v>
      </c>
      <c r="E69" s="4">
        <f t="shared" si="37"/>
        <v>-1631.2137781900001</v>
      </c>
      <c r="F69" s="4">
        <f t="shared" si="37"/>
        <v>-2044.6110073099999</v>
      </c>
      <c r="G69" s="4">
        <f t="shared" si="37"/>
        <v>-1724.52681121</v>
      </c>
      <c r="H69" s="4">
        <f>H70+H71+H72</f>
        <v>-8256.8925784599996</v>
      </c>
      <c r="I69" s="4">
        <f t="shared" ref="I69:M69" si="38">I70+I71+I72</f>
        <v>-2298.2013566199998</v>
      </c>
      <c r="J69" s="4">
        <f t="shared" si="38"/>
        <v>-1779.2983047199998</v>
      </c>
      <c r="K69" s="4">
        <f t="shared" si="38"/>
        <v>-2286.7699131999998</v>
      </c>
      <c r="L69" s="4">
        <f t="shared" si="38"/>
        <v>-1892.6230039200002</v>
      </c>
      <c r="M69" s="4">
        <f t="shared" si="38"/>
        <v>-2148.7763043500004</v>
      </c>
      <c r="N69" s="2">
        <v>55</v>
      </c>
    </row>
    <row r="70" spans="1:14" ht="12.95" customHeight="1" x14ac:dyDescent="0.2">
      <c r="A70" s="1">
        <v>56</v>
      </c>
      <c r="B70" s="3" t="s">
        <v>49</v>
      </c>
      <c r="C70" s="4">
        <f t="shared" ref="C70:C79" si="39">D70+E70+F70+G70</f>
        <v>-3098.4078215300001</v>
      </c>
      <c r="D70" s="4">
        <v>-833.87316209000005</v>
      </c>
      <c r="E70" s="4">
        <v>-790.51866581000002</v>
      </c>
      <c r="F70" s="4">
        <v>-701.77979605999997</v>
      </c>
      <c r="G70" s="4">
        <v>-772.23619756999994</v>
      </c>
      <c r="H70" s="4">
        <f t="shared" ref="H70:H79" si="40">I70+J70+K70+L70</f>
        <v>-3304.22170461</v>
      </c>
      <c r="I70" s="4">
        <v>-867.42505873000005</v>
      </c>
      <c r="J70" s="4">
        <v>-833.09882331999995</v>
      </c>
      <c r="K70" s="4">
        <v>-704.32275755000001</v>
      </c>
      <c r="L70" s="4">
        <v>-899.37506501000007</v>
      </c>
      <c r="M70" s="4">
        <v>-601.69266833000006</v>
      </c>
      <c r="N70" s="2">
        <v>56</v>
      </c>
    </row>
    <row r="71" spans="1:14" ht="12.95" customHeight="1" x14ac:dyDescent="0.2">
      <c r="A71" s="1">
        <v>57</v>
      </c>
      <c r="B71" s="3" t="s">
        <v>50</v>
      </c>
      <c r="C71" s="4">
        <f t="shared" si="39"/>
        <v>-1583.4651197400001</v>
      </c>
      <c r="D71" s="4">
        <v>-567.93884255</v>
      </c>
      <c r="E71" s="4">
        <v>-171.16190402000001</v>
      </c>
      <c r="F71" s="4">
        <v>-653.71781055000008</v>
      </c>
      <c r="G71" s="4">
        <v>-190.64656262</v>
      </c>
      <c r="H71" s="4">
        <f t="shared" si="40"/>
        <v>-1916.4769766300001</v>
      </c>
      <c r="I71" s="4">
        <v>-695.32610740000007</v>
      </c>
      <c r="J71" s="4">
        <v>-194.84455180999998</v>
      </c>
      <c r="K71" s="4">
        <v>-833.34612451999999</v>
      </c>
      <c r="L71" s="4">
        <v>-192.96019289999998</v>
      </c>
      <c r="M71" s="4">
        <v>-820.17693221000002</v>
      </c>
      <c r="N71" s="2">
        <v>57</v>
      </c>
    </row>
    <row r="72" spans="1:14" ht="12.95" customHeight="1" x14ac:dyDescent="0.2">
      <c r="A72" s="1">
        <v>58</v>
      </c>
      <c r="B72" s="3" t="s">
        <v>51</v>
      </c>
      <c r="C72" s="4">
        <f t="shared" si="39"/>
        <v>-2699.45274621</v>
      </c>
      <c r="D72" s="4">
        <v>-579.16208612999992</v>
      </c>
      <c r="E72" s="4">
        <v>-669.53320836</v>
      </c>
      <c r="F72" s="4">
        <v>-689.11340069999994</v>
      </c>
      <c r="G72" s="4">
        <v>-761.64405102000001</v>
      </c>
      <c r="H72" s="4">
        <f t="shared" si="40"/>
        <v>-3036.1938972199996</v>
      </c>
      <c r="I72" s="4">
        <v>-735.45019048999984</v>
      </c>
      <c r="J72" s="4">
        <v>-751.35492958999998</v>
      </c>
      <c r="K72" s="4">
        <v>-749.10103112999991</v>
      </c>
      <c r="L72" s="4">
        <v>-800.28774601000009</v>
      </c>
      <c r="M72" s="4">
        <v>-726.90670381000007</v>
      </c>
      <c r="N72" s="2">
        <v>58</v>
      </c>
    </row>
    <row r="73" spans="1:14" ht="15" customHeight="1" x14ac:dyDescent="0.2">
      <c r="A73" s="1">
        <v>59</v>
      </c>
      <c r="B73" s="3" t="s">
        <v>53</v>
      </c>
      <c r="C73" s="5">
        <f>C74+C75</f>
        <v>-142.51631353999994</v>
      </c>
      <c r="D73" s="5">
        <f t="shared" ref="D73:G73" si="41">D74+D75</f>
        <v>2.7298804999999788</v>
      </c>
      <c r="E73" s="5">
        <f t="shared" si="41"/>
        <v>-24.77696874999998</v>
      </c>
      <c r="F73" s="5">
        <f t="shared" si="41"/>
        <v>-56.051533780000057</v>
      </c>
      <c r="G73" s="5">
        <f t="shared" si="41"/>
        <v>-64.417691509999997</v>
      </c>
      <c r="H73" s="5">
        <f>H74+H75</f>
        <v>-178.72559480999996</v>
      </c>
      <c r="I73" s="5">
        <f t="shared" ref="I73:M73" si="42">I74+I75</f>
        <v>-19.994339300000007</v>
      </c>
      <c r="J73" s="5">
        <f t="shared" si="42"/>
        <v>-32.595130299999965</v>
      </c>
      <c r="K73" s="5">
        <f t="shared" si="42"/>
        <v>-56.912189159999969</v>
      </c>
      <c r="L73" s="5">
        <f t="shared" si="42"/>
        <v>-69.22393605000002</v>
      </c>
      <c r="M73" s="5">
        <f t="shared" si="42"/>
        <v>-30.579506530000003</v>
      </c>
      <c r="N73" s="2">
        <v>59</v>
      </c>
    </row>
    <row r="74" spans="1:14" ht="14.1" customHeight="1" x14ac:dyDescent="0.2">
      <c r="A74" s="1">
        <v>60</v>
      </c>
      <c r="B74" s="3" t="s">
        <v>54</v>
      </c>
      <c r="C74" s="4">
        <f t="shared" si="39"/>
        <v>912.81971837000003</v>
      </c>
      <c r="D74" s="4">
        <v>195.10803107999999</v>
      </c>
      <c r="E74" s="4">
        <v>211.71207518</v>
      </c>
      <c r="F74" s="4">
        <v>242.59509645999998</v>
      </c>
      <c r="G74" s="4">
        <v>263.40451565000001</v>
      </c>
      <c r="H74" s="4">
        <f t="shared" si="40"/>
        <v>879.73414121999997</v>
      </c>
      <c r="I74" s="4">
        <v>175.95433788</v>
      </c>
      <c r="J74" s="4">
        <v>213.50346722</v>
      </c>
      <c r="K74" s="4">
        <v>218.52855733000001</v>
      </c>
      <c r="L74" s="4">
        <v>271.74777878999998</v>
      </c>
      <c r="M74" s="4">
        <v>187.95026325000001</v>
      </c>
      <c r="N74" s="2">
        <v>60</v>
      </c>
    </row>
    <row r="75" spans="1:14" ht="14.1" customHeight="1" x14ac:dyDescent="0.2">
      <c r="A75" s="1">
        <v>61</v>
      </c>
      <c r="B75" s="3" t="s">
        <v>55</v>
      </c>
      <c r="C75" s="4">
        <f t="shared" si="39"/>
        <v>-1055.33603191</v>
      </c>
      <c r="D75" s="4">
        <v>-192.37815058000001</v>
      </c>
      <c r="E75" s="4">
        <v>-236.48904392999998</v>
      </c>
      <c r="F75" s="4">
        <v>-298.64663024000004</v>
      </c>
      <c r="G75" s="4">
        <v>-327.82220716</v>
      </c>
      <c r="H75" s="4">
        <f t="shared" si="40"/>
        <v>-1058.4597360299999</v>
      </c>
      <c r="I75" s="4">
        <v>-195.94867718</v>
      </c>
      <c r="J75" s="4">
        <v>-246.09859751999997</v>
      </c>
      <c r="K75" s="4">
        <v>-275.44074648999998</v>
      </c>
      <c r="L75" s="4">
        <v>-340.97171484</v>
      </c>
      <c r="M75" s="4">
        <v>-218.52976978000001</v>
      </c>
      <c r="N75" s="2">
        <v>61</v>
      </c>
    </row>
    <row r="76" spans="1:14" ht="12.95" customHeight="1" x14ac:dyDescent="0.2">
      <c r="A76" s="1">
        <v>62</v>
      </c>
      <c r="B76" s="3" t="s">
        <v>56</v>
      </c>
      <c r="C76" s="4">
        <f t="shared" si="39"/>
        <v>24.650668760000002</v>
      </c>
      <c r="D76" s="4">
        <v>1.8156038400000014</v>
      </c>
      <c r="E76" s="4">
        <v>7.4316047699999981</v>
      </c>
      <c r="F76" s="4">
        <v>-0.95405263000000007</v>
      </c>
      <c r="G76" s="4">
        <v>16.35751278</v>
      </c>
      <c r="H76" s="4">
        <f t="shared" si="40"/>
        <v>17.15351278</v>
      </c>
      <c r="I76" s="4">
        <v>-1.0113916999999999</v>
      </c>
      <c r="J76" s="4">
        <v>-1.43603463</v>
      </c>
      <c r="K76" s="4">
        <v>-0.74072384000000024</v>
      </c>
      <c r="L76" s="4">
        <v>20.34166295</v>
      </c>
      <c r="M76" s="4">
        <v>-1.2291421899999999</v>
      </c>
      <c r="N76" s="2">
        <v>62</v>
      </c>
    </row>
    <row r="77" spans="1:14" ht="12.95" customHeight="1" x14ac:dyDescent="0.2">
      <c r="A77" s="1">
        <v>63</v>
      </c>
      <c r="B77" s="3" t="s">
        <v>57</v>
      </c>
      <c r="C77" s="4">
        <f t="shared" si="39"/>
        <v>-167.16698230000003</v>
      </c>
      <c r="D77" s="4">
        <v>0.91427665999999996</v>
      </c>
      <c r="E77" s="4">
        <v>-32.208573519999987</v>
      </c>
      <c r="F77" s="4">
        <v>-55.09748115</v>
      </c>
      <c r="G77" s="4">
        <v>-80.775204290000033</v>
      </c>
      <c r="H77" s="4">
        <f t="shared" si="40"/>
        <v>-195.87910758999993</v>
      </c>
      <c r="I77" s="4">
        <v>-18.982947599999989</v>
      </c>
      <c r="J77" s="4">
        <v>-31.159095669999971</v>
      </c>
      <c r="K77" s="4">
        <v>-56.171465319999982</v>
      </c>
      <c r="L77" s="4">
        <v>-89.565598999999992</v>
      </c>
      <c r="M77" s="4">
        <v>-29.350364339999999</v>
      </c>
      <c r="N77" s="2">
        <v>63</v>
      </c>
    </row>
    <row r="78" spans="1:14" ht="15.95" customHeight="1" x14ac:dyDescent="0.2">
      <c r="A78" s="1">
        <v>64</v>
      </c>
      <c r="B78" s="3" t="s">
        <v>58</v>
      </c>
      <c r="C78" s="5">
        <f>C79+C80</f>
        <v>2895.557619969999</v>
      </c>
      <c r="D78" s="5">
        <f t="shared" ref="D78:G78" si="43">D79+D80</f>
        <v>-1247.4037444099999</v>
      </c>
      <c r="E78" s="5">
        <f t="shared" si="43"/>
        <v>984.33061461000045</v>
      </c>
      <c r="F78" s="5">
        <f t="shared" si="43"/>
        <v>2059.2639273500004</v>
      </c>
      <c r="G78" s="5">
        <f t="shared" si="43"/>
        <v>1099.3668224199994</v>
      </c>
      <c r="H78" s="5">
        <f>H79+H80</f>
        <v>2959.2701579200016</v>
      </c>
      <c r="I78" s="5">
        <f t="shared" ref="I78:M78" si="44">I79+I80</f>
        <v>2504.6699434400002</v>
      </c>
      <c r="J78" s="5">
        <f t="shared" si="44"/>
        <v>308.76498623000055</v>
      </c>
      <c r="K78" s="5">
        <f t="shared" si="44"/>
        <v>528.49824905000025</v>
      </c>
      <c r="L78" s="5">
        <f t="shared" si="44"/>
        <v>-382.66302080000025</v>
      </c>
      <c r="M78" s="5">
        <f t="shared" si="44"/>
        <v>-1073.2600103099992</v>
      </c>
      <c r="N78" s="2">
        <v>64</v>
      </c>
    </row>
    <row r="79" spans="1:14" ht="15" customHeight="1" x14ac:dyDescent="0.2">
      <c r="A79" s="1">
        <v>65</v>
      </c>
      <c r="B79" s="3" t="s">
        <v>59</v>
      </c>
      <c r="C79" s="5">
        <f t="shared" si="39"/>
        <v>9.1661486500000002</v>
      </c>
      <c r="D79" s="5">
        <v>2.2160400999999998</v>
      </c>
      <c r="E79" s="5">
        <v>2.5151159999999999</v>
      </c>
      <c r="F79" s="5">
        <v>2.3801190000000001</v>
      </c>
      <c r="G79" s="5">
        <v>2.0548735499999999</v>
      </c>
      <c r="H79" s="5">
        <f t="shared" si="40"/>
        <v>2.6469553000000001</v>
      </c>
      <c r="I79" s="5">
        <v>0.88641603999999996</v>
      </c>
      <c r="J79" s="5">
        <v>0.75453479999999995</v>
      </c>
      <c r="K79" s="5">
        <v>0.59502975000000002</v>
      </c>
      <c r="L79" s="5">
        <v>0.41097471000000002</v>
      </c>
      <c r="M79" s="5">
        <v>0.28960000000000002</v>
      </c>
      <c r="N79" s="2">
        <v>65</v>
      </c>
    </row>
    <row r="80" spans="1:14" ht="15" customHeight="1" x14ac:dyDescent="0.2">
      <c r="A80" s="1">
        <v>66</v>
      </c>
      <c r="B80" s="3" t="s">
        <v>60</v>
      </c>
      <c r="C80" s="5">
        <f>C81+C90+C93+C104</f>
        <v>2886.3914713199988</v>
      </c>
      <c r="D80" s="5">
        <f t="shared" ref="D80:G80" si="45">D81+D90+D93+D104</f>
        <v>-1249.61978451</v>
      </c>
      <c r="E80" s="5">
        <f t="shared" si="45"/>
        <v>981.81549861000042</v>
      </c>
      <c r="F80" s="5">
        <f t="shared" si="45"/>
        <v>2056.8838083500004</v>
      </c>
      <c r="G80" s="5">
        <f t="shared" si="45"/>
        <v>1097.3119488699995</v>
      </c>
      <c r="H80" s="5">
        <f>H81+H90+H93+H104</f>
        <v>2956.6232026200014</v>
      </c>
      <c r="I80" s="5">
        <f t="shared" ref="I80:M80" si="46">I81+I90+I93+I104</f>
        <v>2503.7835274000004</v>
      </c>
      <c r="J80" s="5">
        <f t="shared" si="46"/>
        <v>308.01045143000056</v>
      </c>
      <c r="K80" s="5">
        <f t="shared" si="46"/>
        <v>527.90321930000027</v>
      </c>
      <c r="L80" s="5">
        <f t="shared" si="46"/>
        <v>-383.07399551000026</v>
      </c>
      <c r="M80" s="5">
        <f t="shared" si="46"/>
        <v>-1073.5496103099993</v>
      </c>
      <c r="N80" s="2">
        <v>66</v>
      </c>
    </row>
    <row r="81" spans="1:14" ht="14.1" customHeight="1" x14ac:dyDescent="0.2">
      <c r="A81" s="1">
        <v>67</v>
      </c>
      <c r="B81" s="3" t="s">
        <v>61</v>
      </c>
      <c r="C81" s="7">
        <f>C82+C86</f>
        <v>1386.0485246999997</v>
      </c>
      <c r="D81" s="7">
        <f t="shared" ref="D81:G81" si="47">D82+D86</f>
        <v>516.25767008000003</v>
      </c>
      <c r="E81" s="7">
        <f t="shared" si="47"/>
        <v>524.27805420000016</v>
      </c>
      <c r="F81" s="7">
        <f t="shared" si="47"/>
        <v>2.0003690100000426</v>
      </c>
      <c r="G81" s="7">
        <f t="shared" si="47"/>
        <v>343.51243140999958</v>
      </c>
      <c r="H81" s="7">
        <f>H82+H86</f>
        <v>2375.8831912300002</v>
      </c>
      <c r="I81" s="7">
        <f t="shared" ref="I81:M81" si="48">I82+I86</f>
        <v>979.76560637</v>
      </c>
      <c r="J81" s="7">
        <f t="shared" si="48"/>
        <v>524.12951147000001</v>
      </c>
      <c r="K81" s="7">
        <f t="shared" si="48"/>
        <v>663.57563619000007</v>
      </c>
      <c r="L81" s="7">
        <f t="shared" si="48"/>
        <v>208.41243720000003</v>
      </c>
      <c r="M81" s="7">
        <f t="shared" si="48"/>
        <v>350.74631303000001</v>
      </c>
      <c r="N81" s="2">
        <v>67</v>
      </c>
    </row>
    <row r="82" spans="1:14" ht="12.95" customHeight="1" x14ac:dyDescent="0.2">
      <c r="A82" s="1">
        <v>68</v>
      </c>
      <c r="B82" s="3" t="s">
        <v>62</v>
      </c>
      <c r="C82" s="4">
        <f>C83+C84+C85</f>
        <v>-810.9633009500003</v>
      </c>
      <c r="D82" s="4">
        <f t="shared" ref="D82:G82" si="49">D83+D84+D85</f>
        <v>-154.25892135000001</v>
      </c>
      <c r="E82" s="4">
        <f t="shared" si="49"/>
        <v>-52.767143059999995</v>
      </c>
      <c r="F82" s="4">
        <f t="shared" si="49"/>
        <v>-127.62655369999999</v>
      </c>
      <c r="G82" s="4">
        <f t="shared" si="49"/>
        <v>-476.31068284000031</v>
      </c>
      <c r="H82" s="4">
        <f>H83+H84+H85</f>
        <v>-456.74876796000001</v>
      </c>
      <c r="I82" s="4">
        <f t="shared" ref="I82:M82" si="50">I83+I84+I85</f>
        <v>-103.21399818</v>
      </c>
      <c r="J82" s="4">
        <f t="shared" si="50"/>
        <v>-94.670386329999999</v>
      </c>
      <c r="K82" s="4">
        <f t="shared" si="50"/>
        <v>-52.042598840000004</v>
      </c>
      <c r="L82" s="4">
        <f t="shared" si="50"/>
        <v>-206.82178460999998</v>
      </c>
      <c r="M82" s="4">
        <f t="shared" si="50"/>
        <v>-175.28301110999999</v>
      </c>
      <c r="N82" s="2">
        <v>68</v>
      </c>
    </row>
    <row r="83" spans="1:14" ht="12.95" customHeight="1" x14ac:dyDescent="0.2">
      <c r="A83" s="1">
        <v>69</v>
      </c>
      <c r="B83" s="3" t="s">
        <v>63</v>
      </c>
      <c r="C83" s="4">
        <f t="shared" ref="C83:C92" si="51">D83+E83+F83+G83</f>
        <v>-810.9633009500003</v>
      </c>
      <c r="D83" s="4">
        <v>-154.25892135000001</v>
      </c>
      <c r="E83" s="4">
        <v>-52.767143059999995</v>
      </c>
      <c r="F83" s="4">
        <v>-127.62655369999999</v>
      </c>
      <c r="G83" s="4">
        <v>-476.31068284000031</v>
      </c>
      <c r="H83" s="4">
        <f t="shared" ref="H83:H92" si="52">I83+J83+K83+L83</f>
        <v>-456.74876796000001</v>
      </c>
      <c r="I83" s="4">
        <v>-103.21399818</v>
      </c>
      <c r="J83" s="4">
        <v>-94.670386329999999</v>
      </c>
      <c r="K83" s="4">
        <v>-52.042598840000004</v>
      </c>
      <c r="L83" s="4">
        <v>-206.82178460999998</v>
      </c>
      <c r="M83" s="4">
        <v>-175.28301110999999</v>
      </c>
      <c r="N83" s="2">
        <v>69</v>
      </c>
    </row>
    <row r="84" spans="1:14" ht="12.95" customHeight="1" x14ac:dyDescent="0.2">
      <c r="A84" s="1">
        <v>70</v>
      </c>
      <c r="B84" s="3" t="s">
        <v>64</v>
      </c>
      <c r="C84" s="4">
        <f t="shared" si="51"/>
        <v>0</v>
      </c>
      <c r="D84" s="4">
        <v>0</v>
      </c>
      <c r="E84" s="4">
        <v>0</v>
      </c>
      <c r="F84" s="4">
        <v>0</v>
      </c>
      <c r="G84" s="4">
        <v>0</v>
      </c>
      <c r="H84" s="4">
        <f t="shared" si="52"/>
        <v>0</v>
      </c>
      <c r="I84" s="4">
        <v>0</v>
      </c>
      <c r="J84" s="4">
        <v>0</v>
      </c>
      <c r="K84" s="4">
        <v>0</v>
      </c>
      <c r="L84" s="4">
        <v>0</v>
      </c>
      <c r="M84" s="4">
        <v>0</v>
      </c>
      <c r="N84" s="2">
        <v>70</v>
      </c>
    </row>
    <row r="85" spans="1:14" ht="12.95" customHeight="1" x14ac:dyDescent="0.2">
      <c r="A85" s="1">
        <v>71</v>
      </c>
      <c r="B85" s="3" t="s">
        <v>65</v>
      </c>
      <c r="C85" s="4">
        <f t="shared" si="51"/>
        <v>0</v>
      </c>
      <c r="D85" s="4">
        <v>0</v>
      </c>
      <c r="E85" s="4">
        <v>0</v>
      </c>
      <c r="F85" s="4">
        <v>0</v>
      </c>
      <c r="G85" s="4">
        <v>0</v>
      </c>
      <c r="H85" s="4">
        <f t="shared" si="52"/>
        <v>0</v>
      </c>
      <c r="I85" s="4">
        <v>0</v>
      </c>
      <c r="J85" s="4">
        <v>0</v>
      </c>
      <c r="K85" s="4">
        <v>0</v>
      </c>
      <c r="L85" s="4">
        <v>0</v>
      </c>
      <c r="M85" s="4">
        <v>0</v>
      </c>
      <c r="N85" s="2">
        <v>71</v>
      </c>
    </row>
    <row r="86" spans="1:14" ht="12.95" customHeight="1" x14ac:dyDescent="0.2">
      <c r="A86" s="1">
        <v>72</v>
      </c>
      <c r="B86" s="6" t="s">
        <v>66</v>
      </c>
      <c r="C86" s="4">
        <f>C87+C88+C89</f>
        <v>2197.01182565</v>
      </c>
      <c r="D86" s="4">
        <f t="shared" ref="D86:G86" si="53">D87+D88+D89</f>
        <v>670.51659143000006</v>
      </c>
      <c r="E86" s="4">
        <f t="shared" si="53"/>
        <v>577.04519726000012</v>
      </c>
      <c r="F86" s="4">
        <f t="shared" si="53"/>
        <v>129.62692271000003</v>
      </c>
      <c r="G86" s="4">
        <f t="shared" si="53"/>
        <v>819.82311424999989</v>
      </c>
      <c r="H86" s="4">
        <f>H87+H88+H89</f>
        <v>2832.6319591900001</v>
      </c>
      <c r="I86" s="4">
        <f t="shared" ref="I86:M86" si="54">I87+I88+I89</f>
        <v>1082.97960455</v>
      </c>
      <c r="J86" s="4">
        <f t="shared" si="54"/>
        <v>618.79989780000005</v>
      </c>
      <c r="K86" s="4">
        <f t="shared" si="54"/>
        <v>715.61823503000005</v>
      </c>
      <c r="L86" s="4">
        <f t="shared" si="54"/>
        <v>415.23422181000001</v>
      </c>
      <c r="M86" s="4">
        <f t="shared" si="54"/>
        <v>526.02932413999997</v>
      </c>
      <c r="N86" s="2">
        <v>72</v>
      </c>
    </row>
    <row r="87" spans="1:14" ht="12.95" customHeight="1" x14ac:dyDescent="0.2">
      <c r="A87" s="1">
        <v>73</v>
      </c>
      <c r="B87" s="3" t="s">
        <v>67</v>
      </c>
      <c r="C87" s="4">
        <f t="shared" si="51"/>
        <v>41.610533849999982</v>
      </c>
      <c r="D87" s="4">
        <v>-8.6729703800000006</v>
      </c>
      <c r="E87" s="4">
        <v>2.9042583699999995</v>
      </c>
      <c r="F87" s="4">
        <v>-121.82979855000001</v>
      </c>
      <c r="G87" s="4">
        <v>169.20904440999999</v>
      </c>
      <c r="H87" s="4">
        <f t="shared" si="52"/>
        <v>-327.21234291999997</v>
      </c>
      <c r="I87" s="4">
        <v>-105.00536049999999</v>
      </c>
      <c r="J87" s="4">
        <v>-206.5368977</v>
      </c>
      <c r="K87" s="4">
        <v>-45.185330879999995</v>
      </c>
      <c r="L87" s="4">
        <v>29.51524616</v>
      </c>
      <c r="M87" s="4">
        <v>5.0265412999999999</v>
      </c>
      <c r="N87" s="2">
        <v>73</v>
      </c>
    </row>
    <row r="88" spans="1:14" ht="12.95" customHeight="1" x14ac:dyDescent="0.2">
      <c r="A88" s="1">
        <v>74</v>
      </c>
      <c r="B88" s="3" t="s">
        <v>68</v>
      </c>
      <c r="C88" s="4">
        <f t="shared" si="51"/>
        <v>1053.12791803</v>
      </c>
      <c r="D88" s="4">
        <v>596.00698585000009</v>
      </c>
      <c r="E88" s="4">
        <v>471.37816638000004</v>
      </c>
      <c r="F88" s="4">
        <v>-91.156901759999954</v>
      </c>
      <c r="G88" s="4">
        <v>76.899667559999983</v>
      </c>
      <c r="H88" s="4">
        <f t="shared" si="52"/>
        <v>1747.48882151</v>
      </c>
      <c r="I88" s="4">
        <v>618.08052042999998</v>
      </c>
      <c r="J88" s="4">
        <v>499.80968989999997</v>
      </c>
      <c r="K88" s="4">
        <v>397.97514203000003</v>
      </c>
      <c r="L88" s="4">
        <v>231.62346915000001</v>
      </c>
      <c r="M88" s="4">
        <v>356.63482669000001</v>
      </c>
      <c r="N88" s="2">
        <v>74</v>
      </c>
    </row>
    <row r="89" spans="1:14" ht="12.95" customHeight="1" x14ac:dyDescent="0.2">
      <c r="A89" s="1">
        <v>75</v>
      </c>
      <c r="B89" s="3" t="s">
        <v>69</v>
      </c>
      <c r="C89" s="4">
        <f t="shared" si="51"/>
        <v>1102.27337377</v>
      </c>
      <c r="D89" s="4">
        <v>83.182575959999994</v>
      </c>
      <c r="E89" s="4">
        <v>102.76277251000005</v>
      </c>
      <c r="F89" s="4">
        <v>342.61362301999998</v>
      </c>
      <c r="G89" s="4">
        <v>573.71440227999994</v>
      </c>
      <c r="H89" s="4">
        <f t="shared" si="52"/>
        <v>1412.3554806000002</v>
      </c>
      <c r="I89" s="4">
        <v>569.90444462000005</v>
      </c>
      <c r="J89" s="4">
        <v>325.52710560000003</v>
      </c>
      <c r="K89" s="4">
        <v>362.82842388</v>
      </c>
      <c r="L89" s="4">
        <v>154.09550650000003</v>
      </c>
      <c r="M89" s="4">
        <v>164.36795615</v>
      </c>
      <c r="N89" s="2">
        <v>75</v>
      </c>
    </row>
    <row r="90" spans="1:14" ht="14.1" customHeight="1" x14ac:dyDescent="0.2">
      <c r="A90" s="1">
        <v>76</v>
      </c>
      <c r="B90" s="3" t="s">
        <v>70</v>
      </c>
      <c r="C90" s="7">
        <f>C91+C92</f>
        <v>1312.0117476799996</v>
      </c>
      <c r="D90" s="7">
        <f t="shared" ref="D90:G90" si="55">D91+D92</f>
        <v>-65.511658590000707</v>
      </c>
      <c r="E90" s="7">
        <f t="shared" si="55"/>
        <v>-2128.3907923499996</v>
      </c>
      <c r="F90" s="7">
        <f t="shared" si="55"/>
        <v>582.18610365999996</v>
      </c>
      <c r="G90" s="7">
        <f t="shared" si="55"/>
        <v>2923.7280949600004</v>
      </c>
      <c r="H90" s="7">
        <f>H91+H92</f>
        <v>-485.77403318999905</v>
      </c>
      <c r="I90" s="7">
        <f t="shared" ref="I90:M90" si="56">I91+I92</f>
        <v>1745.1305298200002</v>
      </c>
      <c r="J90" s="7">
        <f t="shared" si="56"/>
        <v>-1167.2507464199998</v>
      </c>
      <c r="K90" s="7">
        <f t="shared" si="56"/>
        <v>-410.14385736999998</v>
      </c>
      <c r="L90" s="7">
        <f t="shared" si="56"/>
        <v>-653.50995921999993</v>
      </c>
      <c r="M90" s="7">
        <f t="shared" si="56"/>
        <v>-3000.5554814899997</v>
      </c>
      <c r="N90" s="2">
        <v>76</v>
      </c>
    </row>
    <row r="91" spans="1:14" ht="12.95" customHeight="1" x14ac:dyDescent="0.2">
      <c r="A91" s="1">
        <v>77</v>
      </c>
      <c r="B91" s="3" t="s">
        <v>71</v>
      </c>
      <c r="C91" s="4">
        <f t="shared" si="51"/>
        <v>-2241.9969284399999</v>
      </c>
      <c r="D91" s="4">
        <v>-1896.0846634500001</v>
      </c>
      <c r="E91" s="4">
        <v>-1954.3690463699995</v>
      </c>
      <c r="F91" s="4">
        <v>537.48341733999996</v>
      </c>
      <c r="G91" s="4">
        <v>1070.97336404</v>
      </c>
      <c r="H91" s="4">
        <f t="shared" si="52"/>
        <v>-3572.0723737499998</v>
      </c>
      <c r="I91" s="4">
        <v>-1754.63966572</v>
      </c>
      <c r="J91" s="4">
        <v>-1114.1735927799998</v>
      </c>
      <c r="K91" s="4">
        <v>-81.141744360000018</v>
      </c>
      <c r="L91" s="4">
        <v>-622.11737088999996</v>
      </c>
      <c r="M91" s="4">
        <v>-2479.8057905399996</v>
      </c>
      <c r="N91" s="2">
        <v>77</v>
      </c>
    </row>
    <row r="92" spans="1:14" ht="12.95" customHeight="1" x14ac:dyDescent="0.2">
      <c r="A92" s="1">
        <v>78</v>
      </c>
      <c r="B92" s="3" t="s">
        <v>72</v>
      </c>
      <c r="C92" s="4">
        <f t="shared" si="51"/>
        <v>3554.0086761199996</v>
      </c>
      <c r="D92" s="4">
        <v>1830.5730048599994</v>
      </c>
      <c r="E92" s="4">
        <v>-174.02174598000002</v>
      </c>
      <c r="F92" s="4">
        <v>44.702686319999998</v>
      </c>
      <c r="G92" s="4">
        <v>1852.7547309200004</v>
      </c>
      <c r="H92" s="4">
        <f t="shared" si="52"/>
        <v>3086.2983405600007</v>
      </c>
      <c r="I92" s="4">
        <v>3499.7701955400003</v>
      </c>
      <c r="J92" s="4">
        <v>-53.077153639999999</v>
      </c>
      <c r="K92" s="4">
        <v>-329.00211300999996</v>
      </c>
      <c r="L92" s="4">
        <v>-31.392588329999988</v>
      </c>
      <c r="M92" s="4">
        <v>-520.74969094999994</v>
      </c>
      <c r="N92" s="2">
        <v>78</v>
      </c>
    </row>
    <row r="93" spans="1:14" ht="14.1" customHeight="1" x14ac:dyDescent="0.2">
      <c r="A93" s="1">
        <v>79</v>
      </c>
      <c r="B93" s="3" t="s">
        <v>73</v>
      </c>
      <c r="C93" s="7">
        <f>C94+C99</f>
        <v>64.713834089999182</v>
      </c>
      <c r="D93" s="7">
        <f t="shared" ref="D93:G93" si="57">D94+D99</f>
        <v>-1701.9975150099995</v>
      </c>
      <c r="E93" s="7">
        <f t="shared" si="57"/>
        <v>1712.02296024</v>
      </c>
      <c r="F93" s="7">
        <f t="shared" si="57"/>
        <v>206.51015473000001</v>
      </c>
      <c r="G93" s="7">
        <f t="shared" si="57"/>
        <v>-151.82176587000049</v>
      </c>
      <c r="H93" s="7">
        <f>H94+H99</f>
        <v>1182.1470722399999</v>
      </c>
      <c r="I93" s="7">
        <f t="shared" ref="I93:M93" si="58">I94+I99</f>
        <v>981.4211463900001</v>
      </c>
      <c r="J93" s="7">
        <f t="shared" si="58"/>
        <v>-1556.86433936</v>
      </c>
      <c r="K93" s="7">
        <f t="shared" si="58"/>
        <v>266.5529523900002</v>
      </c>
      <c r="L93" s="7">
        <f t="shared" si="58"/>
        <v>1491.0373128199994</v>
      </c>
      <c r="M93" s="7">
        <f t="shared" si="58"/>
        <v>-120.64741982999976</v>
      </c>
      <c r="N93" s="2">
        <v>79</v>
      </c>
    </row>
    <row r="94" spans="1:14" ht="12.95" customHeight="1" x14ac:dyDescent="0.2">
      <c r="A94" s="1">
        <v>80</v>
      </c>
      <c r="B94" s="3" t="s">
        <v>74</v>
      </c>
      <c r="C94" s="4">
        <f>C95+C96+C97+C98</f>
        <v>-3561.7968839700015</v>
      </c>
      <c r="D94" s="4">
        <f t="shared" ref="D94:G94" si="59">D95+D96+D97+D98</f>
        <v>-2681.7422410799995</v>
      </c>
      <c r="E94" s="4">
        <f t="shared" si="59"/>
        <v>842.86814096000001</v>
      </c>
      <c r="F94" s="4">
        <f t="shared" si="59"/>
        <v>590.22243804999994</v>
      </c>
      <c r="G94" s="4">
        <f t="shared" si="59"/>
        <v>-2313.1452219000012</v>
      </c>
      <c r="H94" s="4">
        <f>H95+H96+H97+H98</f>
        <v>-4292.2852305999995</v>
      </c>
      <c r="I94" s="4">
        <f t="shared" ref="I94:M94" si="60">I95+I96+I97+I98</f>
        <v>1993.6345101700001</v>
      </c>
      <c r="J94" s="4">
        <f t="shared" si="60"/>
        <v>-2019.2493371099999</v>
      </c>
      <c r="K94" s="4">
        <f t="shared" si="60"/>
        <v>-1779.3598574199998</v>
      </c>
      <c r="L94" s="4">
        <f t="shared" si="60"/>
        <v>-2487.3105462399999</v>
      </c>
      <c r="M94" s="4">
        <f t="shared" si="60"/>
        <v>-2463.3880881700002</v>
      </c>
      <c r="N94" s="2">
        <v>80</v>
      </c>
    </row>
    <row r="95" spans="1:14" ht="12.95" customHeight="1" x14ac:dyDescent="0.2">
      <c r="A95" s="1">
        <v>81</v>
      </c>
      <c r="B95" s="3" t="s">
        <v>75</v>
      </c>
      <c r="C95" s="4">
        <f t="shared" ref="C95:C104" si="61">D95+E95+F95+G95</f>
        <v>-248.15618870000003</v>
      </c>
      <c r="D95" s="4">
        <v>-405.34692236000001</v>
      </c>
      <c r="E95" s="4">
        <v>90.985953339999995</v>
      </c>
      <c r="F95" s="4">
        <v>-318.45481383999999</v>
      </c>
      <c r="G95" s="4">
        <v>384.65959415999998</v>
      </c>
      <c r="H95" s="4">
        <f t="shared" ref="H95:H104" si="62">I95+J95+K95+L95</f>
        <v>-421.16069576000012</v>
      </c>
      <c r="I95" s="4">
        <v>70.746568530000005</v>
      </c>
      <c r="J95" s="4">
        <v>-371.63829954000005</v>
      </c>
      <c r="K95" s="4">
        <v>-195.26177427000002</v>
      </c>
      <c r="L95" s="4">
        <v>74.99280951999998</v>
      </c>
      <c r="M95" s="4">
        <v>-229.3868157</v>
      </c>
      <c r="N95" s="2">
        <v>81</v>
      </c>
    </row>
    <row r="96" spans="1:14" ht="12.95" customHeight="1" x14ac:dyDescent="0.2">
      <c r="A96" s="1">
        <v>82</v>
      </c>
      <c r="B96" s="3" t="s">
        <v>76</v>
      </c>
      <c r="C96" s="4">
        <f t="shared" si="61"/>
        <v>-1705.4043629</v>
      </c>
      <c r="D96" s="4">
        <v>-1315.9132648499999</v>
      </c>
      <c r="E96" s="4">
        <v>543.07512925000003</v>
      </c>
      <c r="F96" s="4">
        <v>-84.826536780000026</v>
      </c>
      <c r="G96" s="4">
        <v>-847.73969052000007</v>
      </c>
      <c r="H96" s="4">
        <f t="shared" si="62"/>
        <v>-4998.93703362</v>
      </c>
      <c r="I96" s="4">
        <v>-1084.37771821</v>
      </c>
      <c r="J96" s="4">
        <v>-1123.1363229799999</v>
      </c>
      <c r="K96" s="4">
        <v>-1520.19011409</v>
      </c>
      <c r="L96" s="4">
        <v>-1271.2328783400001</v>
      </c>
      <c r="M96" s="4">
        <v>-1782.13698391</v>
      </c>
      <c r="N96" s="2">
        <v>82</v>
      </c>
    </row>
    <row r="97" spans="1:14" ht="12.95" customHeight="1" x14ac:dyDescent="0.2">
      <c r="A97" s="1">
        <v>83</v>
      </c>
      <c r="B97" s="3" t="s">
        <v>77</v>
      </c>
      <c r="C97" s="4">
        <f t="shared" si="61"/>
        <v>-1660.8974536900014</v>
      </c>
      <c r="D97" s="4">
        <v>-829.26439602999994</v>
      </c>
      <c r="E97" s="4">
        <v>344.37291076999998</v>
      </c>
      <c r="F97" s="4">
        <v>785.9091132399999</v>
      </c>
      <c r="G97" s="4">
        <v>-1961.9150816700012</v>
      </c>
      <c r="H97" s="4">
        <f t="shared" si="62"/>
        <v>1068.7549679600002</v>
      </c>
      <c r="I97" s="4">
        <v>3027.7668804499999</v>
      </c>
      <c r="J97" s="4">
        <v>-476.55202608999997</v>
      </c>
      <c r="K97" s="4">
        <v>-64.902005859999989</v>
      </c>
      <c r="L97" s="4">
        <v>-1417.55788054</v>
      </c>
      <c r="M97" s="4">
        <v>-230.63343259999999</v>
      </c>
      <c r="N97" s="2">
        <v>83</v>
      </c>
    </row>
    <row r="98" spans="1:14" ht="12.95" customHeight="1" x14ac:dyDescent="0.2">
      <c r="A98" s="1">
        <v>84</v>
      </c>
      <c r="B98" s="3" t="s">
        <v>78</v>
      </c>
      <c r="C98" s="4">
        <f t="shared" si="61"/>
        <v>52.661121319999992</v>
      </c>
      <c r="D98" s="4">
        <v>-131.21765783999999</v>
      </c>
      <c r="E98" s="4">
        <v>-135.56585240000001</v>
      </c>
      <c r="F98" s="4">
        <v>207.59467543</v>
      </c>
      <c r="G98" s="4">
        <v>111.84995613</v>
      </c>
      <c r="H98" s="4">
        <f t="shared" si="62"/>
        <v>59.057530819999997</v>
      </c>
      <c r="I98" s="4">
        <v>-20.501220599999996</v>
      </c>
      <c r="J98" s="4">
        <v>-47.9226885</v>
      </c>
      <c r="K98" s="4">
        <v>0.99403680000000005</v>
      </c>
      <c r="L98" s="4">
        <v>126.48740312</v>
      </c>
      <c r="M98" s="4">
        <v>-221.23085596000001</v>
      </c>
      <c r="N98" s="2">
        <v>84</v>
      </c>
    </row>
    <row r="99" spans="1:14" ht="12.95" customHeight="1" x14ac:dyDescent="0.2">
      <c r="A99" s="1">
        <v>85</v>
      </c>
      <c r="B99" s="3" t="s">
        <v>79</v>
      </c>
      <c r="C99" s="4">
        <f>C100+C101+C102+C103</f>
        <v>3626.5107180600007</v>
      </c>
      <c r="D99" s="4">
        <f t="shared" ref="D99:G99" si="63">D100+D101+D102+D103</f>
        <v>979.74472607000018</v>
      </c>
      <c r="E99" s="4">
        <f t="shared" si="63"/>
        <v>869.15481928000008</v>
      </c>
      <c r="F99" s="4">
        <f t="shared" si="63"/>
        <v>-383.71228331999993</v>
      </c>
      <c r="G99" s="4">
        <f t="shared" si="63"/>
        <v>2161.3234560300007</v>
      </c>
      <c r="H99" s="4">
        <f>H100+H101+H102+H103</f>
        <v>5474.4323028399995</v>
      </c>
      <c r="I99" s="4">
        <f t="shared" ref="I99:M99" si="64">I100+I101+I102+I103</f>
        <v>-1012.21336378</v>
      </c>
      <c r="J99" s="4">
        <f t="shared" si="64"/>
        <v>462.3849977499998</v>
      </c>
      <c r="K99" s="4">
        <f t="shared" si="64"/>
        <v>2045.91280981</v>
      </c>
      <c r="L99" s="4">
        <f t="shared" si="64"/>
        <v>3978.3478590599993</v>
      </c>
      <c r="M99" s="4">
        <f t="shared" si="64"/>
        <v>2342.7406683400004</v>
      </c>
      <c r="N99" s="2">
        <v>85</v>
      </c>
    </row>
    <row r="100" spans="1:14" ht="12.95" customHeight="1" x14ac:dyDescent="0.2">
      <c r="A100" s="1">
        <v>86</v>
      </c>
      <c r="B100" s="3" t="s">
        <v>80</v>
      </c>
      <c r="C100" s="4">
        <f t="shared" si="61"/>
        <v>359.09122096000004</v>
      </c>
      <c r="D100" s="4">
        <v>215.97923462</v>
      </c>
      <c r="E100" s="4">
        <v>-114.39483177999999</v>
      </c>
      <c r="F100" s="4">
        <v>117.52698228</v>
      </c>
      <c r="G100" s="4">
        <v>139.97983584000002</v>
      </c>
      <c r="H100" s="4">
        <f t="shared" si="62"/>
        <v>404.02595872000001</v>
      </c>
      <c r="I100" s="4">
        <v>67.233974119999999</v>
      </c>
      <c r="J100" s="4">
        <v>217.22377733000002</v>
      </c>
      <c r="K100" s="4">
        <v>111.7985765</v>
      </c>
      <c r="L100" s="4">
        <v>7.7696307700000027</v>
      </c>
      <c r="M100" s="4">
        <v>508.00462106999998</v>
      </c>
      <c r="N100" s="2">
        <v>86</v>
      </c>
    </row>
    <row r="101" spans="1:14" ht="12.95" customHeight="1" x14ac:dyDescent="0.2">
      <c r="A101" s="1">
        <v>87</v>
      </c>
      <c r="B101" s="3" t="s">
        <v>81</v>
      </c>
      <c r="C101" s="4">
        <f t="shared" si="61"/>
        <v>-1477.6442371200001</v>
      </c>
      <c r="D101" s="4">
        <v>-1019.2000157900001</v>
      </c>
      <c r="E101" s="4">
        <v>-343.90040296000006</v>
      </c>
      <c r="F101" s="4">
        <v>-595.63028365999992</v>
      </c>
      <c r="G101" s="4">
        <v>481.08646528999998</v>
      </c>
      <c r="H101" s="4">
        <f t="shared" si="62"/>
        <v>3370.1645926599999</v>
      </c>
      <c r="I101" s="4">
        <v>-1065.5311276899999</v>
      </c>
      <c r="J101" s="4">
        <v>290.9137042399999</v>
      </c>
      <c r="K101" s="4">
        <v>303.04215410000006</v>
      </c>
      <c r="L101" s="4">
        <v>3841.7398620099998</v>
      </c>
      <c r="M101" s="4">
        <v>-293.33549669999991</v>
      </c>
      <c r="N101" s="2">
        <v>87</v>
      </c>
    </row>
    <row r="102" spans="1:14" ht="12.95" customHeight="1" x14ac:dyDescent="0.2">
      <c r="A102" s="1">
        <v>88</v>
      </c>
      <c r="B102" s="3" t="s">
        <v>82</v>
      </c>
      <c r="C102" s="4">
        <f t="shared" si="61"/>
        <v>4705.9025664300007</v>
      </c>
      <c r="D102" s="4">
        <v>1731.8548876600003</v>
      </c>
      <c r="E102" s="4">
        <v>1322.2272711600001</v>
      </c>
      <c r="F102" s="4">
        <v>43.171829459999998</v>
      </c>
      <c r="G102" s="4">
        <v>1608.6485781500005</v>
      </c>
      <c r="H102" s="4">
        <f t="shared" si="62"/>
        <v>1624.9808729999995</v>
      </c>
      <c r="I102" s="4">
        <v>86.220897239999999</v>
      </c>
      <c r="J102" s="4">
        <v>-236.49759964000012</v>
      </c>
      <c r="K102" s="4">
        <v>1592.6290401899998</v>
      </c>
      <c r="L102" s="4">
        <v>182.62853520999994</v>
      </c>
      <c r="M102" s="4">
        <v>1929.5874727700002</v>
      </c>
      <c r="N102" s="2">
        <v>88</v>
      </c>
    </row>
    <row r="103" spans="1:14" ht="12.95" customHeight="1" x14ac:dyDescent="0.2">
      <c r="A103" s="1">
        <v>89</v>
      </c>
      <c r="B103" s="3" t="s">
        <v>83</v>
      </c>
      <c r="C103" s="4">
        <f t="shared" si="61"/>
        <v>39.161167789999979</v>
      </c>
      <c r="D103" s="4">
        <v>51.110619579999984</v>
      </c>
      <c r="E103" s="4">
        <v>5.2227828600000041</v>
      </c>
      <c r="F103" s="4">
        <v>51.219188600000003</v>
      </c>
      <c r="G103" s="4">
        <v>-68.391423250000003</v>
      </c>
      <c r="H103" s="4">
        <f t="shared" si="62"/>
        <v>75.260878460000015</v>
      </c>
      <c r="I103" s="4">
        <v>-100.13710745</v>
      </c>
      <c r="J103" s="4">
        <v>190.74511582</v>
      </c>
      <c r="K103" s="4">
        <v>38.443039020000001</v>
      </c>
      <c r="L103" s="4">
        <v>-53.790168929999993</v>
      </c>
      <c r="M103" s="4">
        <v>198.48407120000002</v>
      </c>
      <c r="N103" s="2">
        <v>89</v>
      </c>
    </row>
    <row r="104" spans="1:14" ht="14.1" customHeight="1" x14ac:dyDescent="0.2">
      <c r="A104" s="1">
        <v>90</v>
      </c>
      <c r="B104" s="3" t="s">
        <v>84</v>
      </c>
      <c r="C104" s="7">
        <f t="shared" si="61"/>
        <v>123.61736485000029</v>
      </c>
      <c r="D104" s="7">
        <v>1.6317190100000001</v>
      </c>
      <c r="E104" s="7">
        <v>873.90527652000003</v>
      </c>
      <c r="F104" s="7">
        <v>1266.1871809500003</v>
      </c>
      <c r="G104" s="7">
        <v>-2018.1068116299998</v>
      </c>
      <c r="H104" s="7">
        <f t="shared" si="62"/>
        <v>-115.63302765999947</v>
      </c>
      <c r="I104" s="7">
        <v>-1202.5337551799998</v>
      </c>
      <c r="J104" s="7">
        <v>2507.9960257400003</v>
      </c>
      <c r="K104" s="7">
        <v>7.9184880900000003</v>
      </c>
      <c r="L104" s="7">
        <v>-1429.0137863099999</v>
      </c>
      <c r="M104" s="7">
        <v>1696.90697798</v>
      </c>
      <c r="N104" s="2">
        <v>90</v>
      </c>
    </row>
    <row r="105" spans="1:14" ht="15.95" customHeight="1" x14ac:dyDescent="0.2">
      <c r="A105" s="1">
        <v>91</v>
      </c>
      <c r="B105" s="3" t="s">
        <v>85</v>
      </c>
      <c r="C105" s="5">
        <f t="shared" ref="C105:M105" si="65">-C14-C78</f>
        <v>-314.55628051999338</v>
      </c>
      <c r="D105" s="5">
        <f t="shared" si="65"/>
        <v>687.55574940000179</v>
      </c>
      <c r="E105" s="5">
        <f t="shared" si="65"/>
        <v>-1486.291100160001</v>
      </c>
      <c r="F105" s="5">
        <f t="shared" si="65"/>
        <v>-881.23334831999841</v>
      </c>
      <c r="G105" s="5">
        <f t="shared" si="65"/>
        <v>1365.4124185600015</v>
      </c>
      <c r="H105" s="5">
        <f t="shared" si="65"/>
        <v>-4631.4915891000055</v>
      </c>
      <c r="I105" s="5">
        <f t="shared" si="65"/>
        <v>-2505.3192504199997</v>
      </c>
      <c r="J105" s="5">
        <f t="shared" si="65"/>
        <v>-806.35789540000076</v>
      </c>
      <c r="K105" s="5">
        <f t="shared" si="65"/>
        <v>-1269.276994620001</v>
      </c>
      <c r="L105" s="5">
        <f t="shared" si="65"/>
        <v>-50.53744866000045</v>
      </c>
      <c r="M105" s="5">
        <f t="shared" si="65"/>
        <v>898.44388164999953</v>
      </c>
      <c r="N105" s="2">
        <v>91</v>
      </c>
    </row>
    <row r="106" spans="1:14" ht="6" customHeight="1" x14ac:dyDescent="0.2">
      <c r="A106" s="8"/>
      <c r="B106" s="9"/>
      <c r="C106" s="25"/>
      <c r="D106" s="25"/>
      <c r="E106" s="25"/>
      <c r="F106" s="25"/>
      <c r="G106" s="25"/>
      <c r="H106" s="25"/>
      <c r="I106" s="9"/>
      <c r="J106" s="9"/>
      <c r="K106" s="9"/>
      <c r="L106" s="9"/>
      <c r="M106" s="25"/>
      <c r="N106" s="10"/>
    </row>
    <row r="107" spans="1:14" ht="6" customHeight="1" x14ac:dyDescent="0.2">
      <c r="B107" s="24"/>
      <c r="C107" s="26"/>
      <c r="D107" s="26"/>
      <c r="E107" s="26"/>
      <c r="F107" s="26"/>
      <c r="G107" s="26"/>
      <c r="H107" s="26"/>
    </row>
    <row r="108" spans="1:14" ht="12.75" customHeight="1" x14ac:dyDescent="0.2">
      <c r="A108" s="16" t="s">
        <v>95</v>
      </c>
      <c r="C108" s="18"/>
      <c r="D108" s="18"/>
      <c r="E108" s="18"/>
      <c r="F108" s="18"/>
      <c r="G108" s="18"/>
      <c r="H108" s="18"/>
    </row>
    <row r="109" spans="1:14" ht="12.75" customHeight="1" x14ac:dyDescent="0.2">
      <c r="A109" s="16" t="s">
        <v>88</v>
      </c>
      <c r="C109" s="18"/>
      <c r="D109" s="18"/>
      <c r="E109" s="18"/>
      <c r="F109" s="18"/>
      <c r="G109" s="18"/>
      <c r="H109" s="18"/>
    </row>
    <row r="110" spans="1:14" ht="12.75" customHeight="1" x14ac:dyDescent="0.2">
      <c r="A110" s="19" t="s">
        <v>9</v>
      </c>
      <c r="C110" s="18"/>
      <c r="D110" s="18"/>
      <c r="E110" s="18"/>
      <c r="F110" s="18"/>
      <c r="G110" s="18"/>
      <c r="H110" s="18"/>
    </row>
    <row r="111" spans="1:14" ht="12.75" customHeight="1" x14ac:dyDescent="0.2">
      <c r="A111" s="19" t="s">
        <v>10</v>
      </c>
      <c r="C111" s="18"/>
      <c r="D111" s="18"/>
      <c r="E111" s="18"/>
      <c r="F111" s="18"/>
      <c r="G111" s="18"/>
      <c r="H111" s="18"/>
    </row>
    <row r="112" spans="1:14" ht="12.75" customHeight="1" x14ac:dyDescent="0.2">
      <c r="A112" s="20" t="s">
        <v>14</v>
      </c>
      <c r="C112" s="18"/>
      <c r="D112" s="18"/>
      <c r="E112" s="18"/>
      <c r="F112" s="18"/>
      <c r="G112" s="18"/>
      <c r="H112" s="18"/>
    </row>
    <row r="113" spans="3:8" ht="12.75" customHeight="1" x14ac:dyDescent="0.2">
      <c r="C113" s="18"/>
      <c r="D113" s="18"/>
      <c r="E113" s="18"/>
      <c r="F113" s="18"/>
      <c r="G113" s="18"/>
      <c r="H113" s="18"/>
    </row>
    <row r="114" spans="3:8" ht="12.75" customHeight="1" x14ac:dyDescent="0.2">
      <c r="C114" s="18"/>
      <c r="D114" s="18"/>
      <c r="E114" s="18"/>
      <c r="F114" s="18"/>
      <c r="G114" s="18"/>
      <c r="H114" s="18"/>
    </row>
    <row r="115" spans="3:8" ht="12.75" customHeight="1" x14ac:dyDescent="0.2">
      <c r="C115" s="18"/>
      <c r="D115" s="18"/>
      <c r="E115" s="18"/>
      <c r="F115" s="18"/>
      <c r="G115" s="18"/>
      <c r="H115" s="18"/>
    </row>
    <row r="116" spans="3:8" ht="12.75" customHeight="1" x14ac:dyDescent="0.2">
      <c r="C116" s="18"/>
      <c r="D116" s="18"/>
      <c r="E116" s="18"/>
      <c r="F116" s="18"/>
      <c r="G116" s="18"/>
      <c r="H116" s="18"/>
    </row>
    <row r="117" spans="3:8" ht="12.75" customHeight="1" x14ac:dyDescent="0.2">
      <c r="C117" s="18"/>
      <c r="D117" s="18"/>
      <c r="E117" s="18"/>
      <c r="F117" s="18"/>
      <c r="G117" s="18"/>
      <c r="H117" s="18"/>
    </row>
    <row r="118" spans="3:8" ht="12.75" customHeight="1" x14ac:dyDescent="0.2">
      <c r="C118" s="18"/>
      <c r="D118" s="18"/>
      <c r="E118" s="18"/>
      <c r="F118" s="18"/>
      <c r="G118" s="18"/>
      <c r="H118" s="18"/>
    </row>
    <row r="119" spans="3:8" ht="12.75" customHeight="1" x14ac:dyDescent="0.2">
      <c r="C119" s="17"/>
      <c r="D119" s="17"/>
      <c r="E119" s="17"/>
      <c r="F119" s="17"/>
      <c r="G119" s="17"/>
      <c r="H119" s="17"/>
    </row>
    <row r="120" spans="3:8" ht="12.75" customHeight="1" x14ac:dyDescent="0.2">
      <c r="C120" s="21"/>
      <c r="D120" s="21"/>
      <c r="E120" s="21"/>
      <c r="F120" s="21"/>
      <c r="G120" s="21"/>
      <c r="H120" s="21"/>
    </row>
    <row r="121" spans="3:8" ht="12.75" customHeight="1" x14ac:dyDescent="0.2">
      <c r="C121" s="21"/>
      <c r="D121" s="21"/>
      <c r="E121" s="21"/>
      <c r="F121" s="21"/>
      <c r="G121" s="21"/>
      <c r="H121" s="21"/>
    </row>
    <row r="122" spans="3:8" ht="12.75" customHeight="1" x14ac:dyDescent="0.2">
      <c r="C122" s="21"/>
      <c r="D122" s="21"/>
      <c r="E122" s="21"/>
      <c r="F122" s="21"/>
      <c r="G122" s="21"/>
      <c r="H122" s="21"/>
    </row>
    <row r="123" spans="3:8" ht="12.75" customHeight="1" x14ac:dyDescent="0.2">
      <c r="C123" s="21"/>
      <c r="D123" s="21"/>
      <c r="E123" s="21"/>
      <c r="F123" s="21"/>
      <c r="G123" s="21"/>
      <c r="H123" s="21"/>
    </row>
    <row r="124" spans="3:8" ht="12.75" customHeight="1" x14ac:dyDescent="0.2">
      <c r="C124" s="21"/>
      <c r="D124" s="21"/>
      <c r="E124" s="21"/>
      <c r="F124" s="21"/>
      <c r="G124" s="21"/>
      <c r="H124" s="21"/>
    </row>
    <row r="125" spans="3:8" ht="12.75" customHeight="1" x14ac:dyDescent="0.2">
      <c r="C125" s="17"/>
      <c r="D125" s="17"/>
      <c r="E125" s="17"/>
      <c r="F125" s="17"/>
      <c r="G125" s="17"/>
      <c r="H125" s="17"/>
    </row>
    <row r="126" spans="3:8" ht="12.75" customHeight="1" x14ac:dyDescent="0.2">
      <c r="C126" s="21"/>
      <c r="D126" s="21"/>
      <c r="E126" s="21"/>
      <c r="F126" s="21"/>
      <c r="G126" s="21"/>
      <c r="H126" s="21"/>
    </row>
    <row r="127" spans="3:8" ht="12.75" customHeight="1" x14ac:dyDescent="0.2">
      <c r="C127" s="17"/>
      <c r="D127" s="17"/>
      <c r="E127" s="17"/>
      <c r="F127" s="17"/>
      <c r="G127" s="17"/>
      <c r="H127" s="17"/>
    </row>
    <row r="128" spans="3:8" ht="12.75" customHeight="1" x14ac:dyDescent="0.2">
      <c r="C128" s="22"/>
      <c r="D128" s="22"/>
      <c r="E128" s="22"/>
      <c r="F128" s="22"/>
      <c r="G128" s="22"/>
      <c r="H128" s="22"/>
    </row>
    <row r="129" spans="3:8" ht="12.75" customHeight="1" x14ac:dyDescent="0.2">
      <c r="C129" s="21"/>
      <c r="D129" s="21"/>
      <c r="E129" s="21"/>
      <c r="F129" s="21"/>
      <c r="G129" s="21"/>
      <c r="H129" s="21"/>
    </row>
    <row r="130" spans="3:8" ht="12.75" customHeight="1" x14ac:dyDescent="0.2">
      <c r="C130" s="23"/>
      <c r="D130" s="23"/>
      <c r="E130" s="23"/>
      <c r="F130" s="23"/>
      <c r="G130" s="23"/>
      <c r="H130" s="23"/>
    </row>
    <row r="131" spans="3:8" ht="12.75" customHeight="1" x14ac:dyDescent="0.2">
      <c r="C131" s="21"/>
      <c r="D131" s="21"/>
      <c r="E131" s="21"/>
      <c r="F131" s="21"/>
      <c r="G131" s="21"/>
      <c r="H131" s="21"/>
    </row>
    <row r="132" spans="3:8" ht="12.75" customHeight="1" x14ac:dyDescent="0.2">
      <c r="C132" s="24"/>
      <c r="D132" s="24"/>
      <c r="E132" s="24"/>
      <c r="F132" s="24"/>
      <c r="G132" s="24"/>
      <c r="H132" s="24"/>
    </row>
    <row r="133" spans="3:8" ht="12.75" customHeight="1" x14ac:dyDescent="0.2">
      <c r="C133" s="22"/>
      <c r="D133" s="22"/>
      <c r="E133" s="22"/>
      <c r="F133" s="22"/>
      <c r="G133" s="22"/>
      <c r="H133" s="22"/>
    </row>
    <row r="134" spans="3:8" ht="12.75" customHeight="1" x14ac:dyDescent="0.2">
      <c r="C134" s="17"/>
      <c r="D134" s="17"/>
      <c r="E134" s="17"/>
      <c r="F134" s="17"/>
      <c r="G134" s="17"/>
      <c r="H134" s="17"/>
    </row>
    <row r="135" spans="3:8" ht="12.75" customHeight="1" x14ac:dyDescent="0.2">
      <c r="C135" s="23"/>
      <c r="D135" s="23"/>
      <c r="E135" s="23"/>
      <c r="F135" s="23"/>
      <c r="G135" s="23"/>
      <c r="H135" s="23"/>
    </row>
    <row r="136" spans="3:8" ht="12.75" customHeight="1" x14ac:dyDescent="0.2">
      <c r="C136" s="17"/>
      <c r="D136" s="17"/>
      <c r="E136" s="17"/>
      <c r="F136" s="17"/>
      <c r="G136" s="17"/>
      <c r="H136" s="17"/>
    </row>
    <row r="137" spans="3:8" ht="12.75" customHeight="1" x14ac:dyDescent="0.2">
      <c r="C137" s="17"/>
    </row>
    <row r="138" spans="3:8" ht="12.75" customHeight="1" x14ac:dyDescent="0.2">
      <c r="C138" s="17"/>
    </row>
    <row r="139" spans="3:8" ht="12.75" customHeight="1" x14ac:dyDescent="0.2">
      <c r="C139" s="17"/>
    </row>
    <row r="140" spans="3:8" ht="12.75" customHeight="1" x14ac:dyDescent="0.2">
      <c r="C140" s="17"/>
    </row>
    <row r="141" spans="3:8" ht="12.75" customHeight="1" x14ac:dyDescent="0.2">
      <c r="C141" s="17"/>
    </row>
    <row r="142" spans="3:8" ht="12.75" customHeight="1" x14ac:dyDescent="0.2">
      <c r="C142" s="17"/>
    </row>
    <row r="143" spans="3:8" ht="12.75" customHeight="1" x14ac:dyDescent="0.2">
      <c r="C143" s="17"/>
    </row>
    <row r="144" spans="3:8" ht="12.75" customHeight="1" x14ac:dyDescent="0.2">
      <c r="C144" s="17"/>
    </row>
    <row r="145" spans="3:3" ht="12.75" customHeight="1" x14ac:dyDescent="0.2">
      <c r="C145" s="17"/>
    </row>
    <row r="146" spans="3:3" ht="12.75" customHeight="1" x14ac:dyDescent="0.2">
      <c r="C146" s="17"/>
    </row>
    <row r="147" spans="3:3" ht="12.75" customHeight="1" x14ac:dyDescent="0.2">
      <c r="C147" s="17"/>
    </row>
    <row r="148" spans="3:3" ht="12.75" customHeight="1" x14ac:dyDescent="0.2">
      <c r="C148" s="17"/>
    </row>
    <row r="149" spans="3:3" ht="12.75" customHeight="1" x14ac:dyDescent="0.2">
      <c r="C149" s="17"/>
    </row>
    <row r="150" spans="3:3" ht="12.75" customHeight="1" x14ac:dyDescent="0.2">
      <c r="C150" s="17"/>
    </row>
    <row r="151" spans="3:3" ht="12.75" customHeight="1" x14ac:dyDescent="0.2">
      <c r="C151" s="17"/>
    </row>
    <row r="152" spans="3:3" ht="12.75" customHeight="1" x14ac:dyDescent="0.2">
      <c r="C152" s="17"/>
    </row>
    <row r="153" spans="3:3" ht="12.75" customHeight="1" x14ac:dyDescent="0.2">
      <c r="C153" s="17"/>
    </row>
    <row r="154" spans="3:3" ht="12.75" customHeight="1" x14ac:dyDescent="0.2">
      <c r="C154" s="17"/>
    </row>
    <row r="155" spans="3:3" ht="12.75" customHeight="1" x14ac:dyDescent="0.2">
      <c r="C155" s="17"/>
    </row>
    <row r="156" spans="3:3" ht="12.75" customHeight="1" x14ac:dyDescent="0.2">
      <c r="C156" s="17"/>
    </row>
    <row r="157" spans="3:3" ht="12.75" customHeight="1" x14ac:dyDescent="0.2">
      <c r="C157" s="17"/>
    </row>
    <row r="158" spans="3:3" ht="12.75" customHeight="1" x14ac:dyDescent="0.2">
      <c r="C158" s="17"/>
    </row>
    <row r="159" spans="3:3" ht="12.75" customHeight="1" x14ac:dyDescent="0.2">
      <c r="C159" s="17"/>
    </row>
    <row r="160" spans="3:3" ht="12.75" customHeight="1" x14ac:dyDescent="0.2">
      <c r="C160" s="17"/>
    </row>
    <row r="161" spans="3:3" ht="12.75" customHeight="1" x14ac:dyDescent="0.2">
      <c r="C161" s="17"/>
    </row>
    <row r="162" spans="3:3" ht="12.75" customHeight="1" x14ac:dyDescent="0.2">
      <c r="C162" s="17"/>
    </row>
    <row r="163" spans="3:3" ht="12.75" customHeight="1" x14ac:dyDescent="0.2">
      <c r="C163" s="17"/>
    </row>
    <row r="164" spans="3:3" ht="12.75" customHeight="1" x14ac:dyDescent="0.2">
      <c r="C164" s="17"/>
    </row>
    <row r="165" spans="3:3" ht="12.75" customHeight="1" x14ac:dyDescent="0.2">
      <c r="C165" s="17"/>
    </row>
    <row r="166" spans="3:3" ht="12.75" customHeight="1" x14ac:dyDescent="0.2">
      <c r="C166" s="17"/>
    </row>
    <row r="167" spans="3:3" ht="12.75" customHeight="1" x14ac:dyDescent="0.2">
      <c r="C167" s="17"/>
    </row>
    <row r="168" spans="3:3" ht="12.75" customHeight="1" x14ac:dyDescent="0.2">
      <c r="C168" s="17"/>
    </row>
    <row r="169" spans="3:3" ht="12.75" customHeight="1" x14ac:dyDescent="0.2">
      <c r="C169" s="17"/>
    </row>
    <row r="170" spans="3:3" ht="12.75" customHeight="1" x14ac:dyDescent="0.2">
      <c r="C170" s="17"/>
    </row>
    <row r="171" spans="3:3" ht="12.75" customHeight="1" x14ac:dyDescent="0.2">
      <c r="C171" s="17"/>
    </row>
    <row r="172" spans="3:3" ht="12.75" customHeight="1" x14ac:dyDescent="0.2">
      <c r="C172" s="17"/>
    </row>
    <row r="173" spans="3:3" ht="12.75" customHeight="1" x14ac:dyDescent="0.2">
      <c r="C173" s="17"/>
    </row>
    <row r="174" spans="3:3" ht="12.75" customHeight="1" x14ac:dyDescent="0.2">
      <c r="C174" s="17"/>
    </row>
    <row r="175" spans="3:3" ht="12.75" customHeight="1" x14ac:dyDescent="0.2">
      <c r="C175" s="17"/>
    </row>
    <row r="176" spans="3:3" ht="12.75" customHeight="1" x14ac:dyDescent="0.2">
      <c r="C176" s="17"/>
    </row>
    <row r="177" spans="3:3" ht="12.75" customHeight="1" x14ac:dyDescent="0.2">
      <c r="C177" s="17"/>
    </row>
    <row r="178" spans="3:3" ht="12.75" customHeight="1" x14ac:dyDescent="0.2">
      <c r="C178" s="17"/>
    </row>
    <row r="179" spans="3:3" ht="12.75" customHeight="1" x14ac:dyDescent="0.2">
      <c r="C179" s="17"/>
    </row>
    <row r="180" spans="3:3" ht="12.75" customHeight="1" x14ac:dyDescent="0.2">
      <c r="C180" s="17"/>
    </row>
    <row r="181" spans="3:3" ht="12.75" customHeight="1" x14ac:dyDescent="0.2">
      <c r="C181" s="17"/>
    </row>
    <row r="182" spans="3:3" ht="12.75" customHeight="1" x14ac:dyDescent="0.2">
      <c r="C182" s="17"/>
    </row>
    <row r="183" spans="3:3" ht="12.75" customHeight="1" x14ac:dyDescent="0.2">
      <c r="C183" s="17"/>
    </row>
    <row r="184" spans="3:3" ht="12.75" customHeight="1" x14ac:dyDescent="0.2">
      <c r="C184" s="17"/>
    </row>
    <row r="185" spans="3:3" ht="12.75" customHeight="1" x14ac:dyDescent="0.2">
      <c r="C185" s="17"/>
    </row>
    <row r="186" spans="3:3" ht="12.75" customHeight="1" x14ac:dyDescent="0.2">
      <c r="C186" s="17"/>
    </row>
    <row r="187" spans="3:3" ht="12.75" customHeight="1" x14ac:dyDescent="0.2">
      <c r="C187" s="17"/>
    </row>
    <row r="188" spans="3:3" ht="12.75" customHeight="1" x14ac:dyDescent="0.2">
      <c r="C188" s="17"/>
    </row>
    <row r="189" spans="3:3" ht="12.75" customHeight="1" x14ac:dyDescent="0.2">
      <c r="C189" s="17"/>
    </row>
    <row r="190" spans="3:3" ht="12.75" customHeight="1" x14ac:dyDescent="0.2">
      <c r="C190" s="17"/>
    </row>
    <row r="191" spans="3:3" ht="12.75" customHeight="1" x14ac:dyDescent="0.2">
      <c r="C191" s="17"/>
    </row>
    <row r="192" spans="3:3" ht="12.75" customHeight="1" x14ac:dyDescent="0.2">
      <c r="C192" s="17"/>
    </row>
    <row r="193" spans="3:3" ht="12.75" customHeight="1" x14ac:dyDescent="0.2">
      <c r="C193" s="17"/>
    </row>
    <row r="194" spans="3:3" ht="12.75" customHeight="1" x14ac:dyDescent="0.2">
      <c r="C194" s="17"/>
    </row>
    <row r="195" spans="3:3" ht="12.75" customHeight="1" x14ac:dyDescent="0.2">
      <c r="C195" s="17"/>
    </row>
    <row r="196" spans="3:3" ht="12.75" customHeight="1" x14ac:dyDescent="0.2">
      <c r="C196" s="17"/>
    </row>
    <row r="197" spans="3:3" ht="12.75" customHeight="1" x14ac:dyDescent="0.2">
      <c r="C197" s="17"/>
    </row>
    <row r="198" spans="3:3" ht="12.75" customHeight="1" x14ac:dyDescent="0.2">
      <c r="C198" s="17"/>
    </row>
    <row r="199" spans="3:3" ht="12.75" customHeight="1" x14ac:dyDescent="0.2">
      <c r="C199" s="17"/>
    </row>
    <row r="200" spans="3:3" ht="12.75" customHeight="1" x14ac:dyDescent="0.2">
      <c r="C200" s="17"/>
    </row>
    <row r="201" spans="3:3" ht="12.75" customHeight="1" x14ac:dyDescent="0.2">
      <c r="C201" s="17"/>
    </row>
    <row r="202" spans="3:3" ht="12.75" customHeight="1" x14ac:dyDescent="0.2">
      <c r="C202" s="17"/>
    </row>
    <row r="203" spans="3:3" ht="12.75" customHeight="1" x14ac:dyDescent="0.2">
      <c r="C203" s="17"/>
    </row>
    <row r="204" spans="3:3" ht="12.75" customHeight="1" x14ac:dyDescent="0.2">
      <c r="C204" s="17"/>
    </row>
    <row r="205" spans="3:3" ht="12.75" customHeight="1" x14ac:dyDescent="0.2">
      <c r="C205" s="17"/>
    </row>
    <row r="206" spans="3:3" ht="12.75" customHeight="1" x14ac:dyDescent="0.2">
      <c r="C206" s="17"/>
    </row>
    <row r="207" spans="3:3" ht="12.75" customHeight="1" x14ac:dyDescent="0.2">
      <c r="C207" s="17"/>
    </row>
    <row r="208" spans="3:3" ht="12.75" customHeight="1" x14ac:dyDescent="0.2">
      <c r="C208" s="17"/>
    </row>
    <row r="209" spans="3:3" ht="12.75" customHeight="1" x14ac:dyDescent="0.2">
      <c r="C209" s="17"/>
    </row>
    <row r="210" spans="3:3" ht="12.75" customHeight="1" x14ac:dyDescent="0.2">
      <c r="C210" s="17"/>
    </row>
    <row r="211" spans="3:3" ht="12.75" customHeight="1" x14ac:dyDescent="0.2">
      <c r="C211" s="17"/>
    </row>
    <row r="212" spans="3:3" ht="12.75" customHeight="1" x14ac:dyDescent="0.2">
      <c r="C212" s="17"/>
    </row>
    <row r="213" spans="3:3" ht="12.75" customHeight="1" x14ac:dyDescent="0.2">
      <c r="C213" s="17"/>
    </row>
    <row r="214" spans="3:3" ht="12.75" customHeight="1" x14ac:dyDescent="0.2">
      <c r="C214" s="17"/>
    </row>
    <row r="215" spans="3:3" ht="12.75" customHeight="1" x14ac:dyDescent="0.2">
      <c r="C215" s="17"/>
    </row>
    <row r="216" spans="3:3" ht="12.75" customHeight="1" x14ac:dyDescent="0.2">
      <c r="C216" s="17"/>
    </row>
    <row r="217" spans="3:3" ht="12.75" customHeight="1" x14ac:dyDescent="0.2">
      <c r="C217" s="17"/>
    </row>
    <row r="218" spans="3:3" ht="12.75" customHeight="1" x14ac:dyDescent="0.2">
      <c r="C218" s="17"/>
    </row>
    <row r="219" spans="3:3" ht="12.75" customHeight="1" x14ac:dyDescent="0.2">
      <c r="C219" s="17"/>
    </row>
    <row r="220" spans="3:3" ht="12.75" customHeight="1" x14ac:dyDescent="0.2">
      <c r="C220" s="17"/>
    </row>
    <row r="221" spans="3:3" ht="12.75" customHeight="1" x14ac:dyDescent="0.2">
      <c r="C221" s="17"/>
    </row>
    <row r="222" spans="3:3" ht="12.75" customHeight="1" x14ac:dyDescent="0.2">
      <c r="C222" s="17"/>
    </row>
    <row r="223" spans="3:3" ht="12.75" customHeight="1" x14ac:dyDescent="0.2">
      <c r="C223" s="17"/>
    </row>
    <row r="224" spans="3:3" ht="12.75" customHeight="1" x14ac:dyDescent="0.2">
      <c r="C224" s="17"/>
    </row>
    <row r="225" spans="3:3" ht="12.75" customHeight="1" x14ac:dyDescent="0.2">
      <c r="C225" s="17"/>
    </row>
    <row r="226" spans="3:3" ht="12.75" customHeight="1" x14ac:dyDescent="0.2">
      <c r="C226" s="17"/>
    </row>
    <row r="227" spans="3:3" ht="12.75" customHeight="1" x14ac:dyDescent="0.2">
      <c r="C227" s="17"/>
    </row>
    <row r="228" spans="3:3" ht="12.75" customHeight="1" x14ac:dyDescent="0.2">
      <c r="C228" s="17"/>
    </row>
    <row r="229" spans="3:3" ht="12.75" customHeight="1" x14ac:dyDescent="0.2">
      <c r="C229" s="17"/>
    </row>
    <row r="230" spans="3:3" ht="12.75" customHeight="1" x14ac:dyDescent="0.2">
      <c r="C230" s="17"/>
    </row>
    <row r="231" spans="3:3" ht="12.75" customHeight="1" x14ac:dyDescent="0.2">
      <c r="C231" s="17"/>
    </row>
    <row r="232" spans="3:3" ht="12.75" customHeight="1" x14ac:dyDescent="0.2">
      <c r="C232" s="17"/>
    </row>
    <row r="233" spans="3:3" ht="12.75" customHeight="1" x14ac:dyDescent="0.2">
      <c r="C233" s="17"/>
    </row>
    <row r="234" spans="3:3" ht="12.75" customHeight="1" x14ac:dyDescent="0.2">
      <c r="C234" s="17"/>
    </row>
    <row r="235" spans="3:3" ht="12.75" customHeight="1" x14ac:dyDescent="0.2">
      <c r="C235" s="17"/>
    </row>
    <row r="236" spans="3:3" ht="12.75" customHeight="1" x14ac:dyDescent="0.2">
      <c r="C236" s="17"/>
    </row>
    <row r="237" spans="3:3" ht="12.75" customHeight="1" x14ac:dyDescent="0.2">
      <c r="C237" s="17"/>
    </row>
    <row r="238" spans="3:3" ht="12.75" customHeight="1" x14ac:dyDescent="0.2">
      <c r="C238" s="17"/>
    </row>
    <row r="239" spans="3:3" ht="12.75" customHeight="1" x14ac:dyDescent="0.2">
      <c r="C239" s="17"/>
    </row>
    <row r="240" spans="3:3" ht="12.75" customHeight="1" x14ac:dyDescent="0.2">
      <c r="C240" s="17"/>
    </row>
    <row r="241" spans="3:3" ht="12.75" customHeight="1" x14ac:dyDescent="0.2">
      <c r="C241" s="17"/>
    </row>
    <row r="242" spans="3:3" ht="12.75" customHeight="1" x14ac:dyDescent="0.2">
      <c r="C242" s="17"/>
    </row>
    <row r="243" spans="3:3" ht="12.75" customHeight="1" x14ac:dyDescent="0.2">
      <c r="C243" s="17"/>
    </row>
  </sheetData>
  <mergeCells count="19">
    <mergeCell ref="A1:G1"/>
    <mergeCell ref="H1:N1"/>
    <mergeCell ref="A2:G2"/>
    <mergeCell ref="H2:N2"/>
    <mergeCell ref="A3:G3"/>
    <mergeCell ref="H3:N3"/>
    <mergeCell ref="A8:A12"/>
    <mergeCell ref="C8:G8"/>
    <mergeCell ref="H8:M8"/>
    <mergeCell ref="N8:N12"/>
    <mergeCell ref="C9:G9"/>
    <mergeCell ref="H9:M9"/>
    <mergeCell ref="C10:G10"/>
    <mergeCell ref="H10:L10"/>
    <mergeCell ref="C11:C12"/>
    <mergeCell ref="D11:G11"/>
    <mergeCell ref="H11:H12"/>
    <mergeCell ref="I11:L11"/>
    <mergeCell ref="M11:M12"/>
  </mergeCells>
  <printOptions horizontalCentered="1"/>
  <pageMargins left="0.74803149606299213" right="0.74803149606299213" top="0.98425196850393704" bottom="0.98425196850393704" header="0.31496062992125984" footer="0.31496062992125984"/>
  <pageSetup paperSize="119" scale="80" pageOrder="overThenDown" orientation="portrait" r:id="rId1"/>
  <headerFooter alignWithMargins="0"/>
  <ignoredErrors>
    <ignoredError sqref="C29:H105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Cuadro 3 RCN</vt:lpstr>
      <vt:lpstr>'Cuadro 3 RCN'!Área_de_impresión</vt:lpstr>
      <vt:lpstr>'Cuadro 3 RCN'!Títulos_a_imprimir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Dalys Liao de Pardo</dc:creator>
  <cp:lastModifiedBy>Emmy de Flores</cp:lastModifiedBy>
  <cp:lastPrinted>2025-06-24T14:12:23Z</cp:lastPrinted>
  <dcterms:created xsi:type="dcterms:W3CDTF">2018-11-21T20:09:16Z</dcterms:created>
  <dcterms:modified xsi:type="dcterms:W3CDTF">2025-06-24T16:45:15Z</dcterms:modified>
</cp:coreProperties>
</file>